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40" windowWidth="33860" windowHeight="12480" tabRatio="500" activeTab="1"/>
  </bookViews>
  <sheets>
    <sheet name="Points record" sheetId="2" r:id="rId1"/>
    <sheet name="Match scores" sheetId="1" r:id="rId2"/>
    <sheet name="T2" sheetId="3" r:id="rId3"/>
    <sheet name="T3" sheetId="4" r:id="rId4"/>
    <sheet name="Dev T1" sheetId="5" r:id="rId5"/>
    <sheet name="T4" sheetId="6" r:id="rId6"/>
    <sheet name="T5" sheetId="7" r:id="rId7"/>
    <sheet name="T6" sheetId="8" r:id="rId8"/>
    <sheet name="Dev 2" sheetId="9" r:id="rId9"/>
  </sheets>
  <definedNames>
    <definedName name="_xlnm.Print_Area" localSheetId="0">'Points record'!$A$1:$BP$26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2" l="1"/>
  <c r="R8" i="2"/>
  <c r="I5" i="2"/>
  <c r="R5" i="2"/>
  <c r="T5" i="2"/>
  <c r="AC5" i="2"/>
  <c r="AE5" i="2"/>
  <c r="AN5" i="2"/>
  <c r="AP5" i="2"/>
  <c r="AZ5" i="2"/>
  <c r="BB5" i="2"/>
  <c r="BM5" i="2"/>
  <c r="BO5" i="2"/>
  <c r="I6" i="2"/>
  <c r="R6" i="2"/>
  <c r="T6" i="2"/>
  <c r="AC6" i="2"/>
  <c r="AE6" i="2"/>
  <c r="AN6" i="2"/>
  <c r="AP6" i="2"/>
  <c r="AZ6" i="2"/>
  <c r="BB6" i="2"/>
  <c r="BM6" i="2"/>
  <c r="BO6" i="2"/>
  <c r="I7" i="2"/>
  <c r="R7" i="2"/>
  <c r="T7" i="2"/>
  <c r="AC7" i="2"/>
  <c r="AE7" i="2"/>
  <c r="AN7" i="2"/>
  <c r="AP7" i="2"/>
  <c r="AZ7" i="2"/>
  <c r="BB7" i="2"/>
  <c r="BM7" i="2"/>
  <c r="BO7" i="2"/>
  <c r="I8" i="2"/>
  <c r="T8" i="2"/>
  <c r="AC8" i="2"/>
  <c r="AE8" i="2"/>
  <c r="AN8" i="2"/>
  <c r="AP8" i="2"/>
  <c r="AZ8" i="2"/>
  <c r="BB8" i="2"/>
  <c r="BM8" i="2"/>
  <c r="BO8" i="2"/>
  <c r="I9" i="2"/>
  <c r="R9" i="2"/>
  <c r="T9" i="2"/>
  <c r="AC9" i="2"/>
  <c r="AE9" i="2"/>
  <c r="AN9" i="2"/>
  <c r="AP9" i="2"/>
  <c r="AZ9" i="2"/>
  <c r="BB9" i="2"/>
  <c r="BM9" i="2"/>
  <c r="BO9" i="2"/>
  <c r="I10" i="2"/>
  <c r="R10" i="2"/>
  <c r="T10" i="2"/>
  <c r="AC10" i="2"/>
  <c r="AE10" i="2"/>
  <c r="AN10" i="2"/>
  <c r="AP10" i="2"/>
  <c r="AZ10" i="2"/>
  <c r="BB10" i="2"/>
  <c r="BM10" i="2"/>
  <c r="BO10" i="2"/>
  <c r="T11" i="2"/>
  <c r="AC11" i="2"/>
  <c r="AE11" i="2"/>
  <c r="AN11" i="2"/>
  <c r="AP11" i="2"/>
  <c r="AZ11" i="2"/>
  <c r="BB11" i="2"/>
  <c r="BM11" i="2"/>
  <c r="BO11" i="2"/>
  <c r="I4" i="2"/>
  <c r="R4" i="2"/>
  <c r="T4" i="2"/>
  <c r="AC4" i="2"/>
  <c r="AE4" i="2"/>
  <c r="AN4" i="2"/>
  <c r="AP4" i="2"/>
  <c r="AZ4" i="2"/>
  <c r="BB4" i="2"/>
  <c r="BM4" i="2"/>
  <c r="BO4" i="2"/>
  <c r="H5" i="2"/>
  <c r="Q5" i="2"/>
  <c r="S5" i="2"/>
  <c r="AB5" i="2"/>
  <c r="AD5" i="2"/>
  <c r="AM5" i="2"/>
  <c r="AO5" i="2"/>
  <c r="AY5" i="2"/>
  <c r="BA5" i="2"/>
  <c r="BL5" i="2"/>
  <c r="BN5" i="2"/>
  <c r="H6" i="2"/>
  <c r="Q6" i="2"/>
  <c r="S6" i="2"/>
  <c r="AB6" i="2"/>
  <c r="AD6" i="2"/>
  <c r="AM6" i="2"/>
  <c r="AO6" i="2"/>
  <c r="AY6" i="2"/>
  <c r="BA6" i="2"/>
  <c r="BL6" i="2"/>
  <c r="BN6" i="2"/>
  <c r="H7" i="2"/>
  <c r="Q7" i="2"/>
  <c r="S7" i="2"/>
  <c r="AB7" i="2"/>
  <c r="AD7" i="2"/>
  <c r="AM7" i="2"/>
  <c r="AO7" i="2"/>
  <c r="AY7" i="2"/>
  <c r="BA7" i="2"/>
  <c r="BL7" i="2"/>
  <c r="BN7" i="2"/>
  <c r="H8" i="2"/>
  <c r="Q8" i="2"/>
  <c r="S8" i="2"/>
  <c r="AB8" i="2"/>
  <c r="AD8" i="2"/>
  <c r="AM8" i="2"/>
  <c r="AO8" i="2"/>
  <c r="AY8" i="2"/>
  <c r="BA8" i="2"/>
  <c r="BL8" i="2"/>
  <c r="BN8" i="2"/>
  <c r="H9" i="2"/>
  <c r="Q9" i="2"/>
  <c r="S9" i="2"/>
  <c r="AB9" i="2"/>
  <c r="AD9" i="2"/>
  <c r="AM9" i="2"/>
  <c r="AO9" i="2"/>
  <c r="AY9" i="2"/>
  <c r="BA9" i="2"/>
  <c r="BL9" i="2"/>
  <c r="BN9" i="2"/>
  <c r="H10" i="2"/>
  <c r="Q10" i="2"/>
  <c r="S10" i="2"/>
  <c r="AB10" i="2"/>
  <c r="AD10" i="2"/>
  <c r="AM10" i="2"/>
  <c r="AO10" i="2"/>
  <c r="AY10" i="2"/>
  <c r="BA10" i="2"/>
  <c r="BL10" i="2"/>
  <c r="BN10" i="2"/>
  <c r="S11" i="2"/>
  <c r="AB11" i="2"/>
  <c r="AD11" i="2"/>
  <c r="AM11" i="2"/>
  <c r="AO11" i="2"/>
  <c r="AY11" i="2"/>
  <c r="BA11" i="2"/>
  <c r="BL11" i="2"/>
  <c r="BN11" i="2"/>
  <c r="H4" i="2"/>
  <c r="Q4" i="2"/>
  <c r="S4" i="2"/>
  <c r="AB4" i="2"/>
  <c r="AD4" i="2"/>
  <c r="AM4" i="2"/>
  <c r="AO4" i="2"/>
  <c r="AY4" i="2"/>
  <c r="BA4" i="2"/>
  <c r="BL4" i="2"/>
  <c r="BN4" i="2"/>
  <c r="H18" i="2"/>
  <c r="Q18" i="2"/>
  <c r="S18" i="2"/>
  <c r="H19" i="2"/>
  <c r="Q19" i="2"/>
  <c r="S19" i="2"/>
  <c r="H20" i="2"/>
  <c r="Q20" i="2"/>
  <c r="S20" i="2"/>
  <c r="H21" i="2"/>
  <c r="Q21" i="2"/>
  <c r="S21" i="2"/>
  <c r="H22" i="2"/>
  <c r="Q22" i="2"/>
  <c r="S22" i="2"/>
  <c r="H23" i="2"/>
  <c r="Q23" i="2"/>
  <c r="S23" i="2"/>
  <c r="H24" i="2"/>
  <c r="Q24" i="2"/>
  <c r="S24" i="2"/>
  <c r="H25" i="2"/>
  <c r="Q25" i="2"/>
  <c r="S25" i="2"/>
  <c r="H26" i="2"/>
  <c r="Q26" i="2"/>
  <c r="S26" i="2"/>
  <c r="R19" i="2"/>
  <c r="R20" i="2"/>
  <c r="R21" i="2"/>
  <c r="R22" i="2"/>
  <c r="R23" i="2"/>
  <c r="R24" i="2"/>
  <c r="R25" i="2"/>
  <c r="R26" i="2"/>
  <c r="R18" i="2"/>
  <c r="I26" i="2"/>
  <c r="T26" i="2"/>
  <c r="I25" i="2"/>
  <c r="T25" i="2"/>
  <c r="I24" i="2"/>
  <c r="T24" i="2"/>
  <c r="I23" i="2"/>
  <c r="T23" i="2"/>
  <c r="I22" i="2"/>
  <c r="T22" i="2"/>
  <c r="I21" i="2"/>
  <c r="T21" i="2"/>
  <c r="I20" i="2"/>
  <c r="T20" i="2"/>
  <c r="I19" i="2"/>
  <c r="T19" i="2"/>
  <c r="I18" i="2"/>
  <c r="T18" i="2"/>
</calcChain>
</file>

<file path=xl/sharedStrings.xml><?xml version="1.0" encoding="utf-8"?>
<sst xmlns="http://schemas.openxmlformats.org/spreadsheetml/2006/main" count="551" uniqueCount="188">
  <si>
    <t>TOURNAMENT 1</t>
  </si>
  <si>
    <t>Birmingham v BB1</t>
  </si>
  <si>
    <t>4 - 6</t>
  </si>
  <si>
    <t>7 - 8</t>
  </si>
  <si>
    <t>10 - 3</t>
  </si>
  <si>
    <t>2 - 9</t>
  </si>
  <si>
    <t>4 - 3</t>
  </si>
  <si>
    <t>3 - 15</t>
  </si>
  <si>
    <t>2 - 10</t>
  </si>
  <si>
    <t>12 - 1</t>
  </si>
  <si>
    <t>3 - 10</t>
  </si>
  <si>
    <t>7 - 1</t>
  </si>
  <si>
    <t>Tournament 1</t>
  </si>
  <si>
    <t>Total T1</t>
  </si>
  <si>
    <t>Birmingham Ladies</t>
  </si>
  <si>
    <t>Bristol Bombers 1</t>
  </si>
  <si>
    <t>Cheltenham</t>
  </si>
  <si>
    <t>Cirencester</t>
  </si>
  <si>
    <t>Tribe</t>
  </si>
  <si>
    <t>Bath City</t>
  </si>
  <si>
    <t>-</t>
  </si>
  <si>
    <t>Bristol Bombers 2</t>
  </si>
  <si>
    <t>Southampton</t>
  </si>
  <si>
    <t>T2</t>
  </si>
  <si>
    <t>Match 1</t>
  </si>
  <si>
    <t>Match 2</t>
  </si>
  <si>
    <t>Match 3</t>
  </si>
  <si>
    <t xml:space="preserve">Total T2 </t>
  </si>
  <si>
    <t>Total to date</t>
  </si>
  <si>
    <t>Attendance</t>
  </si>
  <si>
    <t>Birmingham v Cheltenham</t>
  </si>
  <si>
    <t>Cheltenham v BB2</t>
  </si>
  <si>
    <t>Birmingham v Cirencester</t>
  </si>
  <si>
    <t>Bath v Cheltenham</t>
  </si>
  <si>
    <t>Bath v BB2</t>
  </si>
  <si>
    <t>BB2 v Cirencester</t>
  </si>
  <si>
    <t>BB1 v Cirencester</t>
  </si>
  <si>
    <t>GD to date</t>
  </si>
  <si>
    <t>Goals +</t>
  </si>
  <si>
    <t>GD</t>
  </si>
  <si>
    <t>Goals -</t>
  </si>
  <si>
    <t>Tournament 2</t>
  </si>
  <si>
    <t>2 - 12</t>
  </si>
  <si>
    <t>1 - 13</t>
  </si>
  <si>
    <t>11 - 0</t>
  </si>
  <si>
    <t>3 - 8</t>
  </si>
  <si>
    <t>6 - 9</t>
  </si>
  <si>
    <t>10 - 2</t>
  </si>
  <si>
    <t>2 - 8</t>
  </si>
  <si>
    <t>1 - 11</t>
  </si>
  <si>
    <t>5 - 3</t>
  </si>
  <si>
    <t>Bath v BB1</t>
  </si>
  <si>
    <t>Standings</t>
  </si>
  <si>
    <t>8=</t>
  </si>
  <si>
    <t>T3</t>
  </si>
  <si>
    <t>6-5</t>
  </si>
  <si>
    <t>4-5</t>
  </si>
  <si>
    <t>Tribe v BB1</t>
  </si>
  <si>
    <t>Tribe v Birmingham</t>
  </si>
  <si>
    <t>Cheltenham v Southampton</t>
  </si>
  <si>
    <t>9-3</t>
  </si>
  <si>
    <t>Birmingham v Southampton</t>
  </si>
  <si>
    <t>7-5</t>
  </si>
  <si>
    <t>Cirencester v Southampton</t>
  </si>
  <si>
    <t>12-4</t>
  </si>
  <si>
    <t>Tribe v BB2</t>
  </si>
  <si>
    <t>15-2</t>
  </si>
  <si>
    <t>6-1</t>
  </si>
  <si>
    <t>Friendlies</t>
  </si>
  <si>
    <t>BB1 v Birmingham</t>
  </si>
  <si>
    <t>7-2</t>
  </si>
  <si>
    <t>Cirencester v Cardiff</t>
  </si>
  <si>
    <t>12-2</t>
  </si>
  <si>
    <t>Dev T1</t>
  </si>
  <si>
    <t>CSM v Nuneaton</t>
  </si>
  <si>
    <t>9-1</t>
  </si>
  <si>
    <t>Cardiff v Plymouth</t>
  </si>
  <si>
    <t>16-0</t>
  </si>
  <si>
    <t>Southampton Uni v Nuneaton</t>
  </si>
  <si>
    <t>2-12</t>
  </si>
  <si>
    <t>3-6</t>
  </si>
  <si>
    <t>Southampton Uni v UWE</t>
  </si>
  <si>
    <t>UWE v Plymouth</t>
  </si>
  <si>
    <t>11-0</t>
  </si>
  <si>
    <t>CSM v Southampton Uni</t>
  </si>
  <si>
    <t>29-0</t>
  </si>
  <si>
    <t>Nuneaton v Cardiff</t>
  </si>
  <si>
    <t>CSM v Plymouth</t>
  </si>
  <si>
    <t>19-0</t>
  </si>
  <si>
    <t>Total T3</t>
  </si>
  <si>
    <t>Tournament 3</t>
  </si>
  <si>
    <t>Tournament 5</t>
  </si>
  <si>
    <t>Total T5</t>
  </si>
  <si>
    <t>Development T1</t>
  </si>
  <si>
    <t>Total T2</t>
  </si>
  <si>
    <t xml:space="preserve">Development T2 </t>
  </si>
  <si>
    <t>CSM</t>
  </si>
  <si>
    <t>Nuneaton</t>
  </si>
  <si>
    <t>Cardiff</t>
  </si>
  <si>
    <t>Plymouth Uni</t>
  </si>
  <si>
    <t>Southampton Uni</t>
  </si>
  <si>
    <t>UWE</t>
  </si>
  <si>
    <t>Points record 2021-22</t>
  </si>
  <si>
    <t xml:space="preserve">CANCELLED DUE TO PITCH CONDITIONS </t>
  </si>
  <si>
    <t>T5</t>
  </si>
  <si>
    <t>Birmingham</t>
  </si>
  <si>
    <t>8-5</t>
  </si>
  <si>
    <t>BB1</t>
  </si>
  <si>
    <t>5-3</t>
  </si>
  <si>
    <t>13-2</t>
  </si>
  <si>
    <t>Bath</t>
  </si>
  <si>
    <t>10-3</t>
  </si>
  <si>
    <t>0-8</t>
  </si>
  <si>
    <t>5-1</t>
  </si>
  <si>
    <t>2-8</t>
  </si>
  <si>
    <t>Cirencester - conceded</t>
  </si>
  <si>
    <t>Match 4</t>
  </si>
  <si>
    <t>5-0</t>
  </si>
  <si>
    <t>Dev 2</t>
  </si>
  <si>
    <t>11-2</t>
  </si>
  <si>
    <t>1-9</t>
  </si>
  <si>
    <t>Exeter A</t>
  </si>
  <si>
    <t>10-1</t>
  </si>
  <si>
    <t>MK</t>
  </si>
  <si>
    <t>6-2</t>
  </si>
  <si>
    <t>Exeter B</t>
  </si>
  <si>
    <t>4-3</t>
  </si>
  <si>
    <t>0-6</t>
  </si>
  <si>
    <t>8-0</t>
  </si>
  <si>
    <t>3-3</t>
  </si>
  <si>
    <t>2-7</t>
  </si>
  <si>
    <t>Exeter A?</t>
  </si>
  <si>
    <t>6-3</t>
  </si>
  <si>
    <t>Total T6</t>
  </si>
  <si>
    <t>Tournament 6</t>
  </si>
  <si>
    <t>Exeter Uni A</t>
  </si>
  <si>
    <t>Exeter Uni B</t>
  </si>
  <si>
    <t>Milton Keynes</t>
  </si>
  <si>
    <t>Conceded matches by Tribe and Southampton</t>
  </si>
  <si>
    <t xml:space="preserve">Total </t>
  </si>
  <si>
    <t>v</t>
  </si>
  <si>
    <t xml:space="preserve">Southampton </t>
  </si>
  <si>
    <t>BB2</t>
  </si>
  <si>
    <t xml:space="preserve">Cheltenham </t>
  </si>
  <si>
    <t>TOURNAMENT 6</t>
  </si>
  <si>
    <t xml:space="preserve">Birmingham </t>
  </si>
  <si>
    <t xml:space="preserve">Tribe </t>
  </si>
  <si>
    <t xml:space="preserve">BB2 </t>
  </si>
  <si>
    <t xml:space="preserve">BB1 </t>
  </si>
  <si>
    <t xml:space="preserve">Cirencester </t>
  </si>
  <si>
    <t xml:space="preserve">Bath </t>
  </si>
  <si>
    <t>T6</t>
  </si>
  <si>
    <t>6 - 5</t>
  </si>
  <si>
    <t>4 - 5</t>
  </si>
  <si>
    <t>9 - 3</t>
  </si>
  <si>
    <t>7 - 5</t>
  </si>
  <si>
    <t>12 - 4</t>
  </si>
  <si>
    <t>15 - 2</t>
  </si>
  <si>
    <t>6 - 1</t>
  </si>
  <si>
    <t>7 - 2</t>
  </si>
  <si>
    <t>12 - 2</t>
  </si>
  <si>
    <t>8 - 5</t>
  </si>
  <si>
    <t>13 - 2</t>
  </si>
  <si>
    <t>0 - 8</t>
  </si>
  <si>
    <t>5 - 1</t>
  </si>
  <si>
    <t>5 - 0</t>
  </si>
  <si>
    <t>8 - 0</t>
  </si>
  <si>
    <t>3 - 3</t>
  </si>
  <si>
    <t>2 - 7</t>
  </si>
  <si>
    <t>6 - 3</t>
  </si>
  <si>
    <t>B'ham</t>
  </si>
  <si>
    <t>C'ham</t>
  </si>
  <si>
    <t>Ciren</t>
  </si>
  <si>
    <t>S'ton</t>
  </si>
  <si>
    <t>0-5</t>
  </si>
  <si>
    <t>Tribe (conc)</t>
  </si>
  <si>
    <t>B'ham (conc)</t>
  </si>
  <si>
    <t>-18 = 6 x -3 per match conceded</t>
  </si>
  <si>
    <t>Birmingham - conceded</t>
  </si>
  <si>
    <t>Tribe - conceded</t>
  </si>
  <si>
    <t>0 - 5</t>
  </si>
  <si>
    <t>0 - 16</t>
  </si>
  <si>
    <t>1 - 8</t>
  </si>
  <si>
    <t>10 - 0</t>
  </si>
  <si>
    <t>9 - 7</t>
  </si>
  <si>
    <t>6 - 4</t>
  </si>
  <si>
    <t>8 - 1</t>
  </si>
  <si>
    <t>FOLLOWING MAJOR STORMES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</si>
</sst>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3366FF"/>
      <name val="Calibri"/>
      <scheme val="minor"/>
    </font>
    <font>
      <sz val="12"/>
      <color rgb="FF3366FF"/>
      <name val="Calibri"/>
      <scheme val="minor"/>
    </font>
    <font>
      <b/>
      <sz val="12"/>
      <color rgb="FF008000"/>
      <name val="Calibri"/>
      <scheme val="minor"/>
    </font>
    <font>
      <sz val="12"/>
      <color rgb="FF008000"/>
      <name val="Calibri"/>
      <scheme val="minor"/>
    </font>
    <font>
      <b/>
      <sz val="12"/>
      <color rgb="FF660066"/>
      <name val="Calibri"/>
      <scheme val="minor"/>
    </font>
    <font>
      <sz val="12"/>
      <color rgb="FF660066"/>
      <name val="Calibri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mediumDashed">
        <color auto="1"/>
      </right>
      <top style="thin">
        <color auto="1"/>
      </top>
      <bottom/>
      <diagonal/>
    </border>
    <border>
      <left style="double">
        <color auto="1"/>
      </left>
      <right style="mediumDashed">
        <color auto="1"/>
      </right>
      <top/>
      <bottom style="thin">
        <color auto="1"/>
      </bottom>
      <diagonal/>
    </border>
    <border>
      <left style="double">
        <color auto="1"/>
      </left>
      <right style="mediumDashed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Dashed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Dashed">
        <color auto="1"/>
      </right>
      <top style="hair">
        <color auto="1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0" fillId="0" borderId="0" xfId="0" quotePrefix="1" applyNumberFormat="1"/>
    <xf numFmtId="0" fontId="0" fillId="0" borderId="0" xfId="0" quotePrefix="1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0" fillId="0" borderId="1" xfId="0" quotePrefix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quotePrefix="1" applyBorder="1" applyAlignment="1">
      <alignment horizontal="center" vertical="center"/>
    </xf>
    <xf numFmtId="0" fontId="0" fillId="0" borderId="15" xfId="0" quotePrefix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16" fontId="0" fillId="0" borderId="0" xfId="0" quotePrefix="1" applyNumberFormat="1" applyBorder="1" applyAlignment="1">
      <alignment horizontal="center" vertical="center"/>
    </xf>
    <xf numFmtId="16" fontId="0" fillId="0" borderId="1" xfId="0" quotePrefix="1" applyNumberFormat="1" applyBorder="1" applyAlignment="1">
      <alignment horizontal="left" vertical="center"/>
    </xf>
    <xf numFmtId="16" fontId="0" fillId="0" borderId="1" xfId="0" quotePrefix="1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15" xfId="0" quotePrefix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9" xfId="0" quotePrefix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P26"/>
  <sheetViews>
    <sheetView topLeftCell="AZ3" workbookViewId="0">
      <selection activeCell="BN16" sqref="BN16"/>
    </sheetView>
  </sheetViews>
  <sheetFormatPr baseColWidth="10" defaultRowHeight="21" customHeight="1" x14ac:dyDescent="0"/>
  <cols>
    <col min="1" max="1" width="19.5" style="22" customWidth="1"/>
    <col min="2" max="2" width="14.5" style="4" customWidth="1"/>
    <col min="3" max="9" width="10.83203125" style="4" customWidth="1"/>
    <col min="10" max="10" width="10.83203125" style="21" customWidth="1"/>
    <col min="11" max="19" width="10.83203125" style="4" customWidth="1"/>
    <col min="20" max="20" width="11.83203125" style="4" customWidth="1"/>
    <col min="21" max="21" width="10.83203125" style="2" customWidth="1"/>
    <col min="22" max="30" width="10.83203125" style="4" customWidth="1"/>
    <col min="31" max="31" width="11.6640625" style="4" customWidth="1"/>
    <col min="32" max="32" width="10.83203125" style="2" customWidth="1"/>
    <col min="33" max="40" width="10.83203125" style="4" customWidth="1"/>
    <col min="41" max="42" width="12" style="4" customWidth="1"/>
    <col min="43" max="43" width="10.83203125" style="2" customWidth="1"/>
    <col min="44" max="52" width="10.83203125" style="4" customWidth="1"/>
    <col min="53" max="53" width="10.83203125" style="4"/>
    <col min="54" max="54" width="12.1640625" style="4" customWidth="1"/>
    <col min="55" max="56" width="10.83203125" style="2"/>
    <col min="57" max="57" width="12.6640625" style="4" customWidth="1"/>
    <col min="58" max="63" width="10.83203125" style="4" customWidth="1"/>
    <col min="64" max="65" width="10.83203125" style="4"/>
    <col min="66" max="66" width="12.33203125" style="4" customWidth="1"/>
    <col min="67" max="67" width="12.6640625" style="4" customWidth="1"/>
    <col min="68" max="68" width="10.83203125" style="2"/>
    <col min="69" max="16384" width="10.83203125" style="4"/>
  </cols>
  <sheetData>
    <row r="1" spans="1:68" ht="21" customHeight="1">
      <c r="A1" s="16" t="s">
        <v>102</v>
      </c>
      <c r="B1" s="23"/>
      <c r="C1" s="23"/>
      <c r="D1" s="23"/>
      <c r="E1" s="23"/>
      <c r="F1" s="23"/>
      <c r="G1" s="23"/>
      <c r="H1" s="23"/>
      <c r="I1" s="23"/>
      <c r="J1" s="10"/>
    </row>
    <row r="2" spans="1:68" s="11" customFormat="1" ht="21" customHeight="1">
      <c r="A2" s="31"/>
      <c r="B2" s="32"/>
      <c r="C2" s="165" t="s">
        <v>12</v>
      </c>
      <c r="D2" s="165"/>
      <c r="E2" s="165"/>
      <c r="F2" s="165"/>
      <c r="G2" s="165"/>
      <c r="H2" s="165"/>
      <c r="I2" s="165"/>
      <c r="J2" s="34"/>
      <c r="K2" s="165" t="s">
        <v>41</v>
      </c>
      <c r="L2" s="165"/>
      <c r="M2" s="165"/>
      <c r="N2" s="165"/>
      <c r="O2" s="165"/>
      <c r="P2" s="165"/>
      <c r="Q2" s="165"/>
      <c r="R2" s="170"/>
      <c r="S2" s="32"/>
      <c r="T2" s="35"/>
      <c r="U2" s="34"/>
      <c r="V2" s="166" t="s">
        <v>90</v>
      </c>
      <c r="W2" s="165"/>
      <c r="X2" s="165"/>
      <c r="Y2" s="165"/>
      <c r="Z2" s="165"/>
      <c r="AA2" s="165"/>
      <c r="AB2" s="165"/>
      <c r="AC2" s="165"/>
      <c r="AD2" s="31"/>
      <c r="AE2" s="32"/>
      <c r="AF2" s="34"/>
      <c r="AG2" s="166" t="s">
        <v>138</v>
      </c>
      <c r="AH2" s="165"/>
      <c r="AI2" s="165"/>
      <c r="AJ2" s="165"/>
      <c r="AK2" s="165"/>
      <c r="AL2" s="165"/>
      <c r="AM2" s="165"/>
      <c r="AN2" s="165"/>
      <c r="AO2" s="31"/>
      <c r="AP2" s="32"/>
      <c r="AQ2" s="34"/>
      <c r="AR2" s="167" t="s">
        <v>91</v>
      </c>
      <c r="AS2" s="168"/>
      <c r="AT2" s="168"/>
      <c r="AU2" s="168"/>
      <c r="AV2" s="168"/>
      <c r="AW2" s="168"/>
      <c r="AX2" s="168"/>
      <c r="AY2" s="168"/>
      <c r="AZ2" s="169"/>
      <c r="BA2" s="36"/>
      <c r="BB2" s="37"/>
      <c r="BC2" s="38"/>
      <c r="BD2" s="153"/>
      <c r="BE2" s="165" t="s">
        <v>134</v>
      </c>
      <c r="BF2" s="165"/>
      <c r="BG2" s="165"/>
      <c r="BH2" s="165"/>
      <c r="BI2" s="165"/>
      <c r="BJ2" s="165"/>
      <c r="BK2" s="165"/>
      <c r="BL2" s="165"/>
      <c r="BM2" s="165"/>
      <c r="BN2" s="32"/>
      <c r="BO2" s="32"/>
      <c r="BP2" s="160"/>
    </row>
    <row r="3" spans="1:68" s="23" customFormat="1" ht="21" customHeight="1">
      <c r="A3" s="46"/>
      <c r="B3" s="47" t="s">
        <v>29</v>
      </c>
      <c r="C3" s="47" t="s">
        <v>24</v>
      </c>
      <c r="D3" s="47" t="s">
        <v>25</v>
      </c>
      <c r="E3" s="47" t="s">
        <v>26</v>
      </c>
      <c r="F3" s="47" t="s">
        <v>38</v>
      </c>
      <c r="G3" s="47" t="s">
        <v>40</v>
      </c>
      <c r="H3" s="57" t="s">
        <v>39</v>
      </c>
      <c r="I3" s="54" t="s">
        <v>13</v>
      </c>
      <c r="J3" s="48" t="s">
        <v>52</v>
      </c>
      <c r="K3" s="49" t="s">
        <v>29</v>
      </c>
      <c r="L3" s="49" t="s">
        <v>24</v>
      </c>
      <c r="M3" s="49" t="s">
        <v>25</v>
      </c>
      <c r="N3" s="49" t="s">
        <v>26</v>
      </c>
      <c r="O3" s="49" t="s">
        <v>38</v>
      </c>
      <c r="P3" s="49" t="s">
        <v>40</v>
      </c>
      <c r="Q3" s="58" t="s">
        <v>39</v>
      </c>
      <c r="R3" s="55" t="s">
        <v>27</v>
      </c>
      <c r="S3" s="60" t="s">
        <v>37</v>
      </c>
      <c r="T3" s="56" t="s">
        <v>28</v>
      </c>
      <c r="U3" s="48" t="s">
        <v>52</v>
      </c>
      <c r="V3" s="47" t="s">
        <v>29</v>
      </c>
      <c r="W3" s="47" t="s">
        <v>24</v>
      </c>
      <c r="X3" s="47" t="s">
        <v>25</v>
      </c>
      <c r="Y3" s="47" t="s">
        <v>26</v>
      </c>
      <c r="Z3" s="47" t="s">
        <v>38</v>
      </c>
      <c r="AA3" s="47" t="s">
        <v>40</v>
      </c>
      <c r="AB3" s="57" t="s">
        <v>39</v>
      </c>
      <c r="AC3" s="54" t="s">
        <v>89</v>
      </c>
      <c r="AD3" s="59" t="s">
        <v>37</v>
      </c>
      <c r="AE3" s="53" t="s">
        <v>28</v>
      </c>
      <c r="AF3" s="48" t="s">
        <v>52</v>
      </c>
      <c r="AG3" s="47" t="s">
        <v>29</v>
      </c>
      <c r="AH3" s="47" t="s">
        <v>24</v>
      </c>
      <c r="AI3" s="47" t="s">
        <v>25</v>
      </c>
      <c r="AJ3" s="47" t="s">
        <v>26</v>
      </c>
      <c r="AK3" s="47" t="s">
        <v>38</v>
      </c>
      <c r="AL3" s="47" t="s">
        <v>40</v>
      </c>
      <c r="AM3" s="47" t="s">
        <v>39</v>
      </c>
      <c r="AN3" s="54" t="s">
        <v>139</v>
      </c>
      <c r="AO3" s="59" t="s">
        <v>37</v>
      </c>
      <c r="AP3" s="53" t="s">
        <v>28</v>
      </c>
      <c r="AQ3" s="48" t="s">
        <v>52</v>
      </c>
      <c r="AR3" s="51" t="s">
        <v>29</v>
      </c>
      <c r="AS3" s="51" t="s">
        <v>24</v>
      </c>
      <c r="AT3" s="51" t="s">
        <v>25</v>
      </c>
      <c r="AU3" s="51" t="s">
        <v>26</v>
      </c>
      <c r="AV3" s="51" t="s">
        <v>116</v>
      </c>
      <c r="AW3" s="51" t="s">
        <v>38</v>
      </c>
      <c r="AX3" s="51" t="s">
        <v>40</v>
      </c>
      <c r="AY3" s="57" t="s">
        <v>39</v>
      </c>
      <c r="AZ3" s="54" t="s">
        <v>92</v>
      </c>
      <c r="BA3" s="59" t="s">
        <v>37</v>
      </c>
      <c r="BB3" s="53" t="s">
        <v>28</v>
      </c>
      <c r="BC3" s="52" t="s">
        <v>52</v>
      </c>
      <c r="BD3" s="154"/>
      <c r="BE3" s="47" t="s">
        <v>29</v>
      </c>
      <c r="BF3" s="47" t="s">
        <v>24</v>
      </c>
      <c r="BG3" s="47" t="s">
        <v>25</v>
      </c>
      <c r="BH3" s="47" t="s">
        <v>26</v>
      </c>
      <c r="BI3" s="47" t="s">
        <v>116</v>
      </c>
      <c r="BJ3" s="47" t="s">
        <v>38</v>
      </c>
      <c r="BK3" s="47" t="s">
        <v>40</v>
      </c>
      <c r="BL3" s="57" t="s">
        <v>39</v>
      </c>
      <c r="BM3" s="54" t="s">
        <v>133</v>
      </c>
      <c r="BN3" s="59" t="s">
        <v>37</v>
      </c>
      <c r="BO3" s="53" t="s">
        <v>28</v>
      </c>
      <c r="BP3" s="116" t="s">
        <v>52</v>
      </c>
    </row>
    <row r="4" spans="1:68" ht="21" customHeight="1">
      <c r="A4" s="61" t="s">
        <v>14</v>
      </c>
      <c r="B4" s="62">
        <v>1</v>
      </c>
      <c r="C4" s="62">
        <v>1</v>
      </c>
      <c r="D4" s="62">
        <v>5</v>
      </c>
      <c r="E4" s="62">
        <v>5</v>
      </c>
      <c r="F4" s="62">
        <v>23</v>
      </c>
      <c r="G4" s="62">
        <v>10</v>
      </c>
      <c r="H4" s="63">
        <f>F4-G4</f>
        <v>13</v>
      </c>
      <c r="I4" s="70">
        <f t="shared" ref="I4:I10" si="0">SUM(B4:E4)</f>
        <v>12</v>
      </c>
      <c r="J4" s="73">
        <v>3</v>
      </c>
      <c r="K4" s="76">
        <v>1</v>
      </c>
      <c r="L4" s="62">
        <v>0</v>
      </c>
      <c r="M4" s="62">
        <v>0</v>
      </c>
      <c r="N4" s="62">
        <v>0</v>
      </c>
      <c r="O4" s="62">
        <v>6</v>
      </c>
      <c r="P4" s="62">
        <v>33</v>
      </c>
      <c r="Q4" s="77">
        <f t="shared" ref="Q4:Q10" si="1">SUM(O4-P4)</f>
        <v>-27</v>
      </c>
      <c r="R4" s="78">
        <f t="shared" ref="R4:R11" si="2">SUM(K4:N4)</f>
        <v>1</v>
      </c>
      <c r="S4" s="86">
        <f t="shared" ref="S4:T6" si="3">SUM(H4+Q4)</f>
        <v>-14</v>
      </c>
      <c r="T4" s="87">
        <f t="shared" si="3"/>
        <v>13</v>
      </c>
      <c r="U4" s="73">
        <v>5</v>
      </c>
      <c r="V4" s="92">
        <v>1</v>
      </c>
      <c r="W4" s="62">
        <v>1</v>
      </c>
      <c r="X4" s="62">
        <v>5</v>
      </c>
      <c r="Y4" s="62" t="s">
        <v>20</v>
      </c>
      <c r="Z4" s="62">
        <v>12</v>
      </c>
      <c r="AA4" s="62">
        <v>11</v>
      </c>
      <c r="AB4" s="77">
        <f>SUM(Z4-AA4)</f>
        <v>1</v>
      </c>
      <c r="AC4" s="93">
        <f>SUM(V4:Y4)</f>
        <v>7</v>
      </c>
      <c r="AD4" s="97">
        <f t="shared" ref="AD4:AD11" si="4">SUM(S4+AB4)</f>
        <v>-13</v>
      </c>
      <c r="AE4" s="98">
        <f t="shared" ref="AE4:AE11" si="5">SUM(T4+AC4)</f>
        <v>20</v>
      </c>
      <c r="AF4" s="73">
        <v>5</v>
      </c>
      <c r="AG4" s="147" t="s">
        <v>20</v>
      </c>
      <c r="AH4" s="62">
        <v>5</v>
      </c>
      <c r="AI4" s="62" t="s">
        <v>20</v>
      </c>
      <c r="AJ4" s="62" t="s">
        <v>20</v>
      </c>
      <c r="AK4" s="62">
        <v>5</v>
      </c>
      <c r="AL4" s="62">
        <v>0</v>
      </c>
      <c r="AM4" s="148">
        <f>SUM(AK4-AL4)</f>
        <v>5</v>
      </c>
      <c r="AN4" s="70">
        <f t="shared" ref="AN4:AN11" si="6">SUM(AG4:AJ4)</f>
        <v>5</v>
      </c>
      <c r="AO4" s="97">
        <f t="shared" ref="AO4:AP11" si="7">SUM(AD4+AM4)</f>
        <v>-8</v>
      </c>
      <c r="AP4" s="98">
        <f t="shared" si="7"/>
        <v>25</v>
      </c>
      <c r="AQ4" s="73">
        <v>4</v>
      </c>
      <c r="AR4" s="103">
        <v>1</v>
      </c>
      <c r="AS4" s="104">
        <v>5</v>
      </c>
      <c r="AT4" s="104">
        <v>5</v>
      </c>
      <c r="AU4" s="104">
        <v>0</v>
      </c>
      <c r="AV4" s="104" t="s">
        <v>20</v>
      </c>
      <c r="AW4" s="104">
        <v>16</v>
      </c>
      <c r="AX4" s="104">
        <v>2</v>
      </c>
      <c r="AY4" s="77">
        <f>SUM(AW4-AX4)</f>
        <v>14</v>
      </c>
      <c r="AZ4" s="93">
        <f t="shared" ref="AZ4:AZ11" si="8">SUM(AR4:AU4)</f>
        <v>11</v>
      </c>
      <c r="BA4" s="97">
        <f t="shared" ref="BA4:BA11" si="9">SUM(AO4+AY4)</f>
        <v>6</v>
      </c>
      <c r="BB4" s="98">
        <f t="shared" ref="BB4:BB11" si="10">SUM(AP4+AZ4)</f>
        <v>36</v>
      </c>
      <c r="BC4" s="109">
        <v>4</v>
      </c>
      <c r="BD4" s="155" t="s">
        <v>170</v>
      </c>
      <c r="BE4" s="92" t="s">
        <v>20</v>
      </c>
      <c r="BF4" s="159">
        <v>-3</v>
      </c>
      <c r="BG4" s="62" t="s">
        <v>20</v>
      </c>
      <c r="BH4" s="62" t="s">
        <v>20</v>
      </c>
      <c r="BI4" s="62" t="s">
        <v>20</v>
      </c>
      <c r="BJ4" s="62">
        <v>0</v>
      </c>
      <c r="BK4" s="62">
        <v>5</v>
      </c>
      <c r="BL4" s="77">
        <f>SUM(BJ4-BK4)</f>
        <v>-5</v>
      </c>
      <c r="BM4" s="93">
        <f>SUM(BE4:BI4)</f>
        <v>-3</v>
      </c>
      <c r="BN4" s="97">
        <f t="shared" ref="BN4:BO11" si="11">SUM(BA4+BL4)</f>
        <v>1</v>
      </c>
      <c r="BO4" s="98">
        <f t="shared" si="11"/>
        <v>33</v>
      </c>
      <c r="BP4" s="179">
        <v>4</v>
      </c>
    </row>
    <row r="5" spans="1:68" ht="21" customHeight="1">
      <c r="A5" s="64" t="s">
        <v>15</v>
      </c>
      <c r="B5" s="65">
        <v>1</v>
      </c>
      <c r="C5" s="65">
        <v>5</v>
      </c>
      <c r="D5" s="65">
        <v>5</v>
      </c>
      <c r="E5" s="65">
        <v>5</v>
      </c>
      <c r="F5" s="65">
        <v>22</v>
      </c>
      <c r="G5" s="65">
        <v>8</v>
      </c>
      <c r="H5" s="66">
        <f t="shared" ref="H5:H10" si="12">F5-G5</f>
        <v>14</v>
      </c>
      <c r="I5" s="71">
        <f t="shared" si="0"/>
        <v>16</v>
      </c>
      <c r="J5" s="74">
        <v>2</v>
      </c>
      <c r="K5" s="79">
        <v>1</v>
      </c>
      <c r="L5" s="65">
        <v>5</v>
      </c>
      <c r="M5" s="65">
        <v>5</v>
      </c>
      <c r="N5" s="65">
        <v>5</v>
      </c>
      <c r="O5" s="65">
        <v>25</v>
      </c>
      <c r="P5" s="65">
        <v>7</v>
      </c>
      <c r="Q5" s="80">
        <f t="shared" si="1"/>
        <v>18</v>
      </c>
      <c r="R5" s="81">
        <f t="shared" si="2"/>
        <v>16</v>
      </c>
      <c r="S5" s="88">
        <f t="shared" si="3"/>
        <v>32</v>
      </c>
      <c r="T5" s="89">
        <f t="shared" si="3"/>
        <v>32</v>
      </c>
      <c r="U5" s="74">
        <v>1</v>
      </c>
      <c r="V5" s="82">
        <v>1</v>
      </c>
      <c r="W5" s="65">
        <v>5</v>
      </c>
      <c r="X5" s="65" t="s">
        <v>20</v>
      </c>
      <c r="Y5" s="65" t="s">
        <v>20</v>
      </c>
      <c r="Z5" s="65">
        <v>5</v>
      </c>
      <c r="AA5" s="65">
        <v>4</v>
      </c>
      <c r="AB5" s="80">
        <f t="shared" ref="AB5:AB11" si="13">SUM(Z5-AA5)</f>
        <v>1</v>
      </c>
      <c r="AC5" s="94">
        <f t="shared" ref="AC5:AC11" si="14">SUM(V5:Y5)</f>
        <v>6</v>
      </c>
      <c r="AD5" s="99">
        <f t="shared" si="4"/>
        <v>33</v>
      </c>
      <c r="AE5" s="100">
        <f t="shared" si="5"/>
        <v>38</v>
      </c>
      <c r="AF5" s="74">
        <v>1</v>
      </c>
      <c r="AG5" s="149" t="s">
        <v>20</v>
      </c>
      <c r="AH5" s="65">
        <v>5</v>
      </c>
      <c r="AI5" s="65" t="s">
        <v>20</v>
      </c>
      <c r="AJ5" s="65" t="s">
        <v>20</v>
      </c>
      <c r="AK5" s="65">
        <v>5</v>
      </c>
      <c r="AL5" s="65">
        <v>0</v>
      </c>
      <c r="AM5" s="150">
        <f t="shared" ref="AM5:AM11" si="15">SUM(AK5-AL5)</f>
        <v>5</v>
      </c>
      <c r="AN5" s="71">
        <f t="shared" si="6"/>
        <v>5</v>
      </c>
      <c r="AO5" s="99">
        <f t="shared" si="7"/>
        <v>38</v>
      </c>
      <c r="AP5" s="100">
        <f t="shared" si="7"/>
        <v>43</v>
      </c>
      <c r="AQ5" s="74">
        <v>1</v>
      </c>
      <c r="AR5" s="105">
        <v>1</v>
      </c>
      <c r="AS5" s="106">
        <v>5</v>
      </c>
      <c r="AT5" s="106">
        <v>5</v>
      </c>
      <c r="AU5" s="106">
        <v>5</v>
      </c>
      <c r="AV5" s="106" t="s">
        <v>20</v>
      </c>
      <c r="AW5" s="106">
        <v>23</v>
      </c>
      <c r="AX5" s="106">
        <v>6</v>
      </c>
      <c r="AY5" s="80">
        <f t="shared" ref="AY5:AY11" si="16">SUM(AW5-AX5)</f>
        <v>17</v>
      </c>
      <c r="AZ5" s="94">
        <f t="shared" si="8"/>
        <v>16</v>
      </c>
      <c r="BA5" s="99">
        <f t="shared" si="9"/>
        <v>55</v>
      </c>
      <c r="BB5" s="100">
        <f t="shared" si="10"/>
        <v>59</v>
      </c>
      <c r="BC5" s="110">
        <v>1</v>
      </c>
      <c r="BD5" s="156" t="s">
        <v>107</v>
      </c>
      <c r="BE5" s="82">
        <v>1</v>
      </c>
      <c r="BF5" s="65">
        <v>5</v>
      </c>
      <c r="BG5" s="65">
        <v>5</v>
      </c>
      <c r="BH5" s="65" t="s">
        <v>20</v>
      </c>
      <c r="BI5" s="65" t="s">
        <v>20</v>
      </c>
      <c r="BJ5" s="65">
        <v>26</v>
      </c>
      <c r="BK5" s="65">
        <v>0</v>
      </c>
      <c r="BL5" s="80">
        <f t="shared" ref="BL5:BL11" si="17">SUM(BJ5-BK5)</f>
        <v>26</v>
      </c>
      <c r="BM5" s="94">
        <f t="shared" ref="BM5:BM11" si="18">SUM(BE5:BI5)</f>
        <v>11</v>
      </c>
      <c r="BN5" s="99">
        <f t="shared" si="11"/>
        <v>81</v>
      </c>
      <c r="BO5" s="100">
        <f t="shared" si="11"/>
        <v>70</v>
      </c>
      <c r="BP5" s="180">
        <v>1</v>
      </c>
    </row>
    <row r="6" spans="1:68" ht="21" customHeight="1">
      <c r="A6" s="64" t="s">
        <v>16</v>
      </c>
      <c r="B6" s="65">
        <v>1</v>
      </c>
      <c r="C6" s="65">
        <v>1</v>
      </c>
      <c r="D6" s="65">
        <v>1</v>
      </c>
      <c r="E6" s="65">
        <v>0</v>
      </c>
      <c r="F6" s="65">
        <v>13</v>
      </c>
      <c r="G6" s="65">
        <v>22</v>
      </c>
      <c r="H6" s="66">
        <f t="shared" si="12"/>
        <v>-9</v>
      </c>
      <c r="I6" s="71">
        <f t="shared" si="0"/>
        <v>3</v>
      </c>
      <c r="J6" s="74">
        <v>5</v>
      </c>
      <c r="K6" s="79">
        <v>1</v>
      </c>
      <c r="L6" s="65">
        <v>5</v>
      </c>
      <c r="M6" s="65">
        <v>5</v>
      </c>
      <c r="N6" s="65">
        <v>5</v>
      </c>
      <c r="O6" s="65">
        <v>33</v>
      </c>
      <c r="P6" s="65">
        <v>7</v>
      </c>
      <c r="Q6" s="80">
        <f t="shared" si="1"/>
        <v>26</v>
      </c>
      <c r="R6" s="81">
        <f t="shared" si="2"/>
        <v>16</v>
      </c>
      <c r="S6" s="88">
        <f t="shared" si="3"/>
        <v>17</v>
      </c>
      <c r="T6" s="89">
        <f t="shared" si="3"/>
        <v>19</v>
      </c>
      <c r="U6" s="74">
        <v>3</v>
      </c>
      <c r="V6" s="82">
        <v>1</v>
      </c>
      <c r="W6" s="65">
        <v>5</v>
      </c>
      <c r="X6" s="65">
        <v>5</v>
      </c>
      <c r="Y6" s="65" t="s">
        <v>20</v>
      </c>
      <c r="Z6" s="65">
        <v>15</v>
      </c>
      <c r="AA6" s="65">
        <v>4</v>
      </c>
      <c r="AB6" s="80">
        <f t="shared" si="13"/>
        <v>11</v>
      </c>
      <c r="AC6" s="94">
        <f t="shared" si="14"/>
        <v>11</v>
      </c>
      <c r="AD6" s="99">
        <f t="shared" si="4"/>
        <v>28</v>
      </c>
      <c r="AE6" s="100">
        <f t="shared" si="5"/>
        <v>30</v>
      </c>
      <c r="AF6" s="74">
        <v>2</v>
      </c>
      <c r="AG6" s="149" t="s">
        <v>20</v>
      </c>
      <c r="AH6" s="65">
        <v>5</v>
      </c>
      <c r="AI6" s="65" t="s">
        <v>20</v>
      </c>
      <c r="AJ6" s="65" t="s">
        <v>20</v>
      </c>
      <c r="AK6" s="65">
        <v>5</v>
      </c>
      <c r="AL6" s="65">
        <v>0</v>
      </c>
      <c r="AM6" s="150">
        <f t="shared" si="15"/>
        <v>5</v>
      </c>
      <c r="AN6" s="71">
        <f t="shared" si="6"/>
        <v>5</v>
      </c>
      <c r="AO6" s="99">
        <f t="shared" si="7"/>
        <v>33</v>
      </c>
      <c r="AP6" s="100">
        <f t="shared" si="7"/>
        <v>35</v>
      </c>
      <c r="AQ6" s="74">
        <v>2</v>
      </c>
      <c r="AR6" s="105">
        <v>1</v>
      </c>
      <c r="AS6" s="106">
        <v>1</v>
      </c>
      <c r="AT6" s="106">
        <v>5</v>
      </c>
      <c r="AU6" s="106">
        <v>5</v>
      </c>
      <c r="AV6" s="106" t="s">
        <v>20</v>
      </c>
      <c r="AW6" s="106">
        <v>16</v>
      </c>
      <c r="AX6" s="106">
        <v>7</v>
      </c>
      <c r="AY6" s="80">
        <f t="shared" si="16"/>
        <v>9</v>
      </c>
      <c r="AZ6" s="94">
        <f t="shared" si="8"/>
        <v>12</v>
      </c>
      <c r="BA6" s="99">
        <f t="shared" si="9"/>
        <v>42</v>
      </c>
      <c r="BB6" s="100">
        <f t="shared" si="10"/>
        <v>47</v>
      </c>
      <c r="BC6" s="110">
        <v>2</v>
      </c>
      <c r="BD6" s="156" t="s">
        <v>171</v>
      </c>
      <c r="BE6" s="82">
        <v>1</v>
      </c>
      <c r="BF6" s="65">
        <v>5</v>
      </c>
      <c r="BG6" s="65" t="s">
        <v>20</v>
      </c>
      <c r="BH6" s="65" t="s">
        <v>20</v>
      </c>
      <c r="BI6" s="65" t="s">
        <v>20</v>
      </c>
      <c r="BJ6" s="65">
        <v>9</v>
      </c>
      <c r="BK6" s="65">
        <v>2</v>
      </c>
      <c r="BL6" s="80">
        <f t="shared" si="17"/>
        <v>7</v>
      </c>
      <c r="BM6" s="94">
        <f t="shared" si="18"/>
        <v>6</v>
      </c>
      <c r="BN6" s="99">
        <f t="shared" si="11"/>
        <v>49</v>
      </c>
      <c r="BO6" s="100">
        <f t="shared" si="11"/>
        <v>53</v>
      </c>
      <c r="BP6" s="180">
        <v>2</v>
      </c>
    </row>
    <row r="7" spans="1:68" ht="21" customHeight="1">
      <c r="A7" s="64" t="s">
        <v>17</v>
      </c>
      <c r="B7" s="65">
        <v>1</v>
      </c>
      <c r="C7" s="65">
        <v>5</v>
      </c>
      <c r="D7" s="65">
        <v>0</v>
      </c>
      <c r="E7" s="65">
        <v>5</v>
      </c>
      <c r="F7" s="65">
        <v>18</v>
      </c>
      <c r="G7" s="65">
        <v>23</v>
      </c>
      <c r="H7" s="66">
        <f t="shared" si="12"/>
        <v>-5</v>
      </c>
      <c r="I7" s="71">
        <f t="shared" si="0"/>
        <v>11</v>
      </c>
      <c r="J7" s="74">
        <v>4</v>
      </c>
      <c r="K7" s="79">
        <v>1</v>
      </c>
      <c r="L7" s="65">
        <v>5</v>
      </c>
      <c r="M7" s="65">
        <v>5</v>
      </c>
      <c r="N7" s="65">
        <v>1</v>
      </c>
      <c r="O7" s="65">
        <v>12</v>
      </c>
      <c r="P7" s="65">
        <v>9</v>
      </c>
      <c r="Q7" s="80">
        <f t="shared" si="1"/>
        <v>3</v>
      </c>
      <c r="R7" s="81">
        <f t="shared" si="2"/>
        <v>12</v>
      </c>
      <c r="S7" s="88">
        <f t="shared" ref="S7:S11" si="19">SUM(H7+Q7)</f>
        <v>-2</v>
      </c>
      <c r="T7" s="89">
        <f>SUM(I7+R7)</f>
        <v>23</v>
      </c>
      <c r="U7" s="74">
        <v>2</v>
      </c>
      <c r="V7" s="82">
        <v>1</v>
      </c>
      <c r="W7" s="65">
        <v>5</v>
      </c>
      <c r="X7" s="65" t="s">
        <v>20</v>
      </c>
      <c r="Y7" s="65" t="s">
        <v>20</v>
      </c>
      <c r="Z7" s="65">
        <v>12</v>
      </c>
      <c r="AA7" s="65">
        <v>4</v>
      </c>
      <c r="AB7" s="80">
        <f t="shared" si="13"/>
        <v>8</v>
      </c>
      <c r="AC7" s="94">
        <f t="shared" si="14"/>
        <v>6</v>
      </c>
      <c r="AD7" s="99">
        <f t="shared" si="4"/>
        <v>6</v>
      </c>
      <c r="AE7" s="100">
        <f t="shared" si="5"/>
        <v>29</v>
      </c>
      <c r="AF7" s="74">
        <v>3</v>
      </c>
      <c r="AG7" s="149" t="s">
        <v>20</v>
      </c>
      <c r="AH7" s="65">
        <v>5</v>
      </c>
      <c r="AI7" s="65" t="s">
        <v>20</v>
      </c>
      <c r="AJ7" s="65" t="s">
        <v>20</v>
      </c>
      <c r="AK7" s="65">
        <v>5</v>
      </c>
      <c r="AL7" s="65">
        <v>0</v>
      </c>
      <c r="AM7" s="150">
        <f t="shared" si="15"/>
        <v>5</v>
      </c>
      <c r="AN7" s="71">
        <f t="shared" si="6"/>
        <v>5</v>
      </c>
      <c r="AO7" s="99">
        <f t="shared" si="7"/>
        <v>11</v>
      </c>
      <c r="AP7" s="100">
        <f t="shared" si="7"/>
        <v>34</v>
      </c>
      <c r="AQ7" s="74">
        <v>3</v>
      </c>
      <c r="AR7" s="105">
        <v>1</v>
      </c>
      <c r="AS7" s="106">
        <v>1</v>
      </c>
      <c r="AT7" s="106">
        <v>5</v>
      </c>
      <c r="AU7" s="106">
        <v>0</v>
      </c>
      <c r="AV7" s="106">
        <v>-3</v>
      </c>
      <c r="AW7" s="106">
        <v>16</v>
      </c>
      <c r="AX7" s="106">
        <v>21</v>
      </c>
      <c r="AY7" s="80">
        <f t="shared" si="16"/>
        <v>-5</v>
      </c>
      <c r="AZ7" s="94">
        <f t="shared" si="8"/>
        <v>7</v>
      </c>
      <c r="BA7" s="99">
        <f t="shared" si="9"/>
        <v>6</v>
      </c>
      <c r="BB7" s="100">
        <f t="shared" si="10"/>
        <v>41</v>
      </c>
      <c r="BC7" s="110">
        <v>3</v>
      </c>
      <c r="BD7" s="156" t="s">
        <v>172</v>
      </c>
      <c r="BE7" s="82">
        <v>1</v>
      </c>
      <c r="BF7" s="65">
        <v>1</v>
      </c>
      <c r="BG7" s="65" t="s">
        <v>20</v>
      </c>
      <c r="BH7" s="65" t="s">
        <v>20</v>
      </c>
      <c r="BI7" s="65" t="s">
        <v>20</v>
      </c>
      <c r="BJ7" s="65">
        <v>7</v>
      </c>
      <c r="BK7" s="65">
        <v>9</v>
      </c>
      <c r="BL7" s="80">
        <f t="shared" si="17"/>
        <v>-2</v>
      </c>
      <c r="BM7" s="94">
        <f t="shared" si="18"/>
        <v>2</v>
      </c>
      <c r="BN7" s="99">
        <f t="shared" si="11"/>
        <v>4</v>
      </c>
      <c r="BO7" s="100">
        <f t="shared" si="11"/>
        <v>43</v>
      </c>
      <c r="BP7" s="180">
        <v>3</v>
      </c>
    </row>
    <row r="8" spans="1:68" ht="21" customHeight="1">
      <c r="A8" s="64" t="s">
        <v>18</v>
      </c>
      <c r="B8" s="65">
        <v>1</v>
      </c>
      <c r="C8" s="65">
        <v>5</v>
      </c>
      <c r="D8" s="65">
        <v>5</v>
      </c>
      <c r="E8" s="65">
        <v>5</v>
      </c>
      <c r="F8" s="65">
        <v>35</v>
      </c>
      <c r="G8" s="65">
        <v>9</v>
      </c>
      <c r="H8" s="66">
        <f t="shared" si="12"/>
        <v>26</v>
      </c>
      <c r="I8" s="71">
        <f t="shared" si="0"/>
        <v>16</v>
      </c>
      <c r="J8" s="74">
        <v>1</v>
      </c>
      <c r="K8" s="82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80">
        <f t="shared" si="1"/>
        <v>0</v>
      </c>
      <c r="R8" s="81">
        <f t="shared" si="2"/>
        <v>0</v>
      </c>
      <c r="S8" s="88">
        <f t="shared" si="19"/>
        <v>26</v>
      </c>
      <c r="T8" s="89">
        <f>SUM(I8+R8)</f>
        <v>16</v>
      </c>
      <c r="U8" s="74">
        <v>4</v>
      </c>
      <c r="V8" s="82">
        <v>1</v>
      </c>
      <c r="W8" s="65">
        <v>5</v>
      </c>
      <c r="X8" s="65">
        <v>1</v>
      </c>
      <c r="Y8" s="65">
        <v>5</v>
      </c>
      <c r="Z8" s="65">
        <v>25</v>
      </c>
      <c r="AA8" s="65">
        <v>12</v>
      </c>
      <c r="AB8" s="80">
        <f t="shared" si="13"/>
        <v>13</v>
      </c>
      <c r="AC8" s="94">
        <f t="shared" si="14"/>
        <v>12</v>
      </c>
      <c r="AD8" s="99">
        <f t="shared" si="4"/>
        <v>39</v>
      </c>
      <c r="AE8" s="100">
        <f t="shared" si="5"/>
        <v>28</v>
      </c>
      <c r="AF8" s="74">
        <v>4</v>
      </c>
      <c r="AG8" s="149" t="s">
        <v>20</v>
      </c>
      <c r="AH8" s="65">
        <v>-18</v>
      </c>
      <c r="AI8" s="65" t="s">
        <v>20</v>
      </c>
      <c r="AJ8" s="65" t="s">
        <v>20</v>
      </c>
      <c r="AK8" s="65">
        <v>0</v>
      </c>
      <c r="AL8" s="65">
        <v>30</v>
      </c>
      <c r="AM8" s="150">
        <f t="shared" si="15"/>
        <v>-30</v>
      </c>
      <c r="AN8" s="71">
        <f t="shared" si="6"/>
        <v>-18</v>
      </c>
      <c r="AO8" s="99">
        <f t="shared" si="7"/>
        <v>9</v>
      </c>
      <c r="AP8" s="100">
        <f t="shared" si="7"/>
        <v>10</v>
      </c>
      <c r="AQ8" s="74">
        <v>6</v>
      </c>
      <c r="AR8" s="105">
        <v>0</v>
      </c>
      <c r="AS8" s="106">
        <v>0</v>
      </c>
      <c r="AT8" s="106">
        <v>0</v>
      </c>
      <c r="AU8" s="106">
        <v>0</v>
      </c>
      <c r="AV8" s="106">
        <v>0</v>
      </c>
      <c r="AW8" s="106">
        <v>0</v>
      </c>
      <c r="AX8" s="106">
        <v>0</v>
      </c>
      <c r="AY8" s="80">
        <f t="shared" si="16"/>
        <v>0</v>
      </c>
      <c r="AZ8" s="94">
        <f t="shared" si="8"/>
        <v>0</v>
      </c>
      <c r="BA8" s="99">
        <f t="shared" si="9"/>
        <v>9</v>
      </c>
      <c r="BB8" s="100">
        <f t="shared" si="10"/>
        <v>10</v>
      </c>
      <c r="BC8" s="110">
        <v>6</v>
      </c>
      <c r="BD8" s="156" t="s">
        <v>18</v>
      </c>
      <c r="BE8" s="82" t="s">
        <v>20</v>
      </c>
      <c r="BF8" s="65">
        <v>-3</v>
      </c>
      <c r="BG8" s="65" t="s">
        <v>20</v>
      </c>
      <c r="BH8" s="65" t="s">
        <v>20</v>
      </c>
      <c r="BI8" s="65" t="s">
        <v>20</v>
      </c>
      <c r="BJ8" s="65">
        <v>0</v>
      </c>
      <c r="BK8" s="65">
        <v>5</v>
      </c>
      <c r="BL8" s="80">
        <f t="shared" si="17"/>
        <v>-5</v>
      </c>
      <c r="BM8" s="94">
        <f t="shared" si="18"/>
        <v>-3</v>
      </c>
      <c r="BN8" s="99">
        <f t="shared" si="11"/>
        <v>4</v>
      </c>
      <c r="BO8" s="100">
        <f t="shared" si="11"/>
        <v>7</v>
      </c>
      <c r="BP8" s="180">
        <v>7</v>
      </c>
    </row>
    <row r="9" spans="1:68" ht="21" customHeight="1">
      <c r="A9" s="64" t="s">
        <v>19</v>
      </c>
      <c r="B9" s="65">
        <v>1</v>
      </c>
      <c r="C9" s="65">
        <v>0</v>
      </c>
      <c r="D9" s="65">
        <v>0</v>
      </c>
      <c r="E9" s="65" t="s">
        <v>20</v>
      </c>
      <c r="F9" s="65">
        <v>5</v>
      </c>
      <c r="G9" s="65">
        <v>20</v>
      </c>
      <c r="H9" s="66">
        <f t="shared" si="12"/>
        <v>-15</v>
      </c>
      <c r="I9" s="71">
        <f t="shared" si="0"/>
        <v>1</v>
      </c>
      <c r="J9" s="74">
        <v>6</v>
      </c>
      <c r="K9" s="79">
        <v>1</v>
      </c>
      <c r="L9" s="65">
        <v>1</v>
      </c>
      <c r="M9" s="65">
        <v>5</v>
      </c>
      <c r="N9" s="65">
        <v>0</v>
      </c>
      <c r="O9" s="65">
        <v>18</v>
      </c>
      <c r="P9" s="65">
        <v>19</v>
      </c>
      <c r="Q9" s="80">
        <f t="shared" si="1"/>
        <v>-1</v>
      </c>
      <c r="R9" s="81">
        <f t="shared" si="2"/>
        <v>7</v>
      </c>
      <c r="S9" s="88">
        <f t="shared" si="19"/>
        <v>-16</v>
      </c>
      <c r="T9" s="89">
        <f t="shared" ref="T9:T11" si="20">SUM(I9+R9)</f>
        <v>8</v>
      </c>
      <c r="U9" s="74">
        <v>6</v>
      </c>
      <c r="V9" s="82">
        <v>0</v>
      </c>
      <c r="W9" s="65" t="s">
        <v>20</v>
      </c>
      <c r="X9" s="65" t="s">
        <v>20</v>
      </c>
      <c r="Y9" s="65" t="s">
        <v>20</v>
      </c>
      <c r="Z9" s="65">
        <v>0</v>
      </c>
      <c r="AA9" s="65">
        <v>0</v>
      </c>
      <c r="AB9" s="80">
        <f t="shared" si="13"/>
        <v>0</v>
      </c>
      <c r="AC9" s="94">
        <f t="shared" si="14"/>
        <v>0</v>
      </c>
      <c r="AD9" s="99">
        <f t="shared" si="4"/>
        <v>-16</v>
      </c>
      <c r="AE9" s="100">
        <f t="shared" si="5"/>
        <v>8</v>
      </c>
      <c r="AF9" s="74">
        <v>6</v>
      </c>
      <c r="AG9" s="149" t="s">
        <v>20</v>
      </c>
      <c r="AH9" s="65">
        <v>5</v>
      </c>
      <c r="AI9" s="65" t="s">
        <v>20</v>
      </c>
      <c r="AJ9" s="65" t="s">
        <v>20</v>
      </c>
      <c r="AK9" s="65">
        <v>5</v>
      </c>
      <c r="AL9" s="65">
        <v>0</v>
      </c>
      <c r="AM9" s="150">
        <f t="shared" si="15"/>
        <v>5</v>
      </c>
      <c r="AN9" s="71">
        <f t="shared" si="6"/>
        <v>5</v>
      </c>
      <c r="AO9" s="99">
        <f t="shared" si="7"/>
        <v>-11</v>
      </c>
      <c r="AP9" s="100">
        <f t="shared" si="7"/>
        <v>13</v>
      </c>
      <c r="AQ9" s="74">
        <v>5</v>
      </c>
      <c r="AR9" s="105">
        <v>1</v>
      </c>
      <c r="AS9" s="106">
        <v>0</v>
      </c>
      <c r="AT9" s="106">
        <v>0</v>
      </c>
      <c r="AU9" s="106">
        <v>0</v>
      </c>
      <c r="AV9" s="106" t="s">
        <v>20</v>
      </c>
      <c r="AW9" s="106">
        <v>5</v>
      </c>
      <c r="AX9" s="106">
        <v>31</v>
      </c>
      <c r="AY9" s="80">
        <f t="shared" si="16"/>
        <v>-26</v>
      </c>
      <c r="AZ9" s="94">
        <f t="shared" si="8"/>
        <v>1</v>
      </c>
      <c r="BA9" s="99">
        <f t="shared" si="9"/>
        <v>-37</v>
      </c>
      <c r="BB9" s="100">
        <f t="shared" si="10"/>
        <v>14</v>
      </c>
      <c r="BC9" s="110">
        <v>5</v>
      </c>
      <c r="BD9" s="156" t="s">
        <v>110</v>
      </c>
      <c r="BE9" s="82">
        <v>1</v>
      </c>
      <c r="BF9" s="65">
        <v>5</v>
      </c>
      <c r="BG9" s="65">
        <v>0</v>
      </c>
      <c r="BH9" s="65">
        <v>5</v>
      </c>
      <c r="BI9" s="65">
        <v>5</v>
      </c>
      <c r="BJ9" s="65">
        <v>33</v>
      </c>
      <c r="BK9" s="65">
        <v>19</v>
      </c>
      <c r="BL9" s="80">
        <f t="shared" si="17"/>
        <v>14</v>
      </c>
      <c r="BM9" s="94">
        <f t="shared" si="18"/>
        <v>16</v>
      </c>
      <c r="BN9" s="99">
        <f t="shared" si="11"/>
        <v>-23</v>
      </c>
      <c r="BO9" s="100">
        <f t="shared" si="11"/>
        <v>30</v>
      </c>
      <c r="BP9" s="180">
        <v>5</v>
      </c>
    </row>
    <row r="10" spans="1:68" ht="21" customHeight="1">
      <c r="A10" s="64" t="s">
        <v>21</v>
      </c>
      <c r="B10" s="65">
        <v>1</v>
      </c>
      <c r="C10" s="65">
        <v>0</v>
      </c>
      <c r="D10" s="65">
        <v>0</v>
      </c>
      <c r="E10" s="65">
        <v>0</v>
      </c>
      <c r="F10" s="65">
        <v>4</v>
      </c>
      <c r="G10" s="65">
        <v>28</v>
      </c>
      <c r="H10" s="66">
        <f t="shared" si="12"/>
        <v>-24</v>
      </c>
      <c r="I10" s="71">
        <f t="shared" si="0"/>
        <v>1</v>
      </c>
      <c r="J10" s="74">
        <v>7</v>
      </c>
      <c r="K10" s="79">
        <v>1</v>
      </c>
      <c r="L10" s="65">
        <v>0</v>
      </c>
      <c r="M10" s="65">
        <v>0</v>
      </c>
      <c r="N10" s="65">
        <v>0</v>
      </c>
      <c r="O10" s="65">
        <v>3</v>
      </c>
      <c r="P10" s="65">
        <v>32</v>
      </c>
      <c r="Q10" s="80">
        <f t="shared" si="1"/>
        <v>-29</v>
      </c>
      <c r="R10" s="81">
        <f t="shared" si="2"/>
        <v>1</v>
      </c>
      <c r="S10" s="88">
        <f t="shared" si="19"/>
        <v>-53</v>
      </c>
      <c r="T10" s="89">
        <f t="shared" si="20"/>
        <v>2</v>
      </c>
      <c r="U10" s="74">
        <v>7</v>
      </c>
      <c r="V10" s="82">
        <v>1</v>
      </c>
      <c r="W10" s="65">
        <v>0</v>
      </c>
      <c r="X10" s="65">
        <v>0</v>
      </c>
      <c r="Y10" s="65" t="s">
        <v>20</v>
      </c>
      <c r="Z10" s="65">
        <v>3</v>
      </c>
      <c r="AA10" s="65">
        <v>21</v>
      </c>
      <c r="AB10" s="80">
        <f t="shared" si="13"/>
        <v>-18</v>
      </c>
      <c r="AC10" s="94">
        <f t="shared" si="14"/>
        <v>1</v>
      </c>
      <c r="AD10" s="99">
        <f t="shared" si="4"/>
        <v>-71</v>
      </c>
      <c r="AE10" s="100">
        <f t="shared" si="5"/>
        <v>3</v>
      </c>
      <c r="AF10" s="74">
        <v>7</v>
      </c>
      <c r="AG10" s="149" t="s">
        <v>20</v>
      </c>
      <c r="AH10" s="65">
        <v>5</v>
      </c>
      <c r="AI10" s="65" t="s">
        <v>20</v>
      </c>
      <c r="AJ10" s="65" t="s">
        <v>20</v>
      </c>
      <c r="AK10" s="65">
        <v>5</v>
      </c>
      <c r="AL10" s="65">
        <v>0</v>
      </c>
      <c r="AM10" s="150">
        <f t="shared" si="15"/>
        <v>5</v>
      </c>
      <c r="AN10" s="71">
        <f t="shared" si="6"/>
        <v>5</v>
      </c>
      <c r="AO10" s="99">
        <f t="shared" si="7"/>
        <v>-66</v>
      </c>
      <c r="AP10" s="100">
        <f t="shared" si="7"/>
        <v>8</v>
      </c>
      <c r="AQ10" s="74">
        <v>7</v>
      </c>
      <c r="AR10" s="105">
        <v>0</v>
      </c>
      <c r="AS10" s="106">
        <v>0</v>
      </c>
      <c r="AT10" s="106">
        <v>0</v>
      </c>
      <c r="AU10" s="106">
        <v>0</v>
      </c>
      <c r="AV10" s="106">
        <v>0</v>
      </c>
      <c r="AW10" s="106">
        <v>0</v>
      </c>
      <c r="AX10" s="106">
        <v>0</v>
      </c>
      <c r="AY10" s="80">
        <f t="shared" si="16"/>
        <v>0</v>
      </c>
      <c r="AZ10" s="94">
        <f t="shared" si="8"/>
        <v>0</v>
      </c>
      <c r="BA10" s="99">
        <f t="shared" si="9"/>
        <v>-66</v>
      </c>
      <c r="BB10" s="100">
        <f t="shared" si="10"/>
        <v>8</v>
      </c>
      <c r="BC10" s="110">
        <v>7</v>
      </c>
      <c r="BD10" s="156" t="s">
        <v>142</v>
      </c>
      <c r="BE10" s="82">
        <v>1</v>
      </c>
      <c r="BF10" s="65">
        <v>5</v>
      </c>
      <c r="BG10" s="65">
        <v>5</v>
      </c>
      <c r="BH10" s="65">
        <v>0</v>
      </c>
      <c r="BI10" s="65">
        <v>1</v>
      </c>
      <c r="BJ10" s="65">
        <v>16</v>
      </c>
      <c r="BK10" s="65">
        <v>17</v>
      </c>
      <c r="BL10" s="80">
        <f t="shared" si="17"/>
        <v>-1</v>
      </c>
      <c r="BM10" s="94">
        <f t="shared" si="18"/>
        <v>12</v>
      </c>
      <c r="BN10" s="99">
        <f t="shared" si="11"/>
        <v>-67</v>
      </c>
      <c r="BO10" s="100">
        <f t="shared" si="11"/>
        <v>20</v>
      </c>
      <c r="BP10" s="180">
        <v>6</v>
      </c>
    </row>
    <row r="11" spans="1:68" ht="21" customHeight="1">
      <c r="A11" s="67" t="s">
        <v>22</v>
      </c>
      <c r="B11" s="68" t="s">
        <v>20</v>
      </c>
      <c r="C11" s="68" t="s">
        <v>20</v>
      </c>
      <c r="D11" s="68" t="s">
        <v>20</v>
      </c>
      <c r="E11" s="68" t="s">
        <v>20</v>
      </c>
      <c r="F11" s="68" t="s">
        <v>20</v>
      </c>
      <c r="G11" s="68" t="s">
        <v>20</v>
      </c>
      <c r="H11" s="69">
        <v>0</v>
      </c>
      <c r="I11" s="72">
        <v>0</v>
      </c>
      <c r="J11" s="75" t="s">
        <v>53</v>
      </c>
      <c r="K11" s="83" t="s">
        <v>20</v>
      </c>
      <c r="L11" s="68" t="s">
        <v>20</v>
      </c>
      <c r="M11" s="68" t="s">
        <v>20</v>
      </c>
      <c r="N11" s="68" t="s">
        <v>20</v>
      </c>
      <c r="O11" s="68" t="s">
        <v>20</v>
      </c>
      <c r="P11" s="68" t="s">
        <v>20</v>
      </c>
      <c r="Q11" s="84">
        <v>0</v>
      </c>
      <c r="R11" s="85">
        <f t="shared" si="2"/>
        <v>0</v>
      </c>
      <c r="S11" s="90">
        <f t="shared" si="19"/>
        <v>0</v>
      </c>
      <c r="T11" s="91">
        <f t="shared" si="20"/>
        <v>0</v>
      </c>
      <c r="U11" s="75" t="s">
        <v>53</v>
      </c>
      <c r="V11" s="95">
        <v>1</v>
      </c>
      <c r="W11" s="68">
        <v>0</v>
      </c>
      <c r="X11" s="68">
        <v>1</v>
      </c>
      <c r="Y11" s="68">
        <v>0</v>
      </c>
      <c r="Z11" s="68">
        <v>12</v>
      </c>
      <c r="AA11" s="68">
        <v>28</v>
      </c>
      <c r="AB11" s="84">
        <f t="shared" si="13"/>
        <v>-16</v>
      </c>
      <c r="AC11" s="96">
        <f t="shared" si="14"/>
        <v>2</v>
      </c>
      <c r="AD11" s="101">
        <f t="shared" si="4"/>
        <v>-16</v>
      </c>
      <c r="AE11" s="102">
        <f t="shared" si="5"/>
        <v>2</v>
      </c>
      <c r="AF11" s="75">
        <v>8</v>
      </c>
      <c r="AG11" s="151" t="s">
        <v>20</v>
      </c>
      <c r="AH11" s="68" t="s">
        <v>20</v>
      </c>
      <c r="AI11" s="68">
        <v>-18</v>
      </c>
      <c r="AJ11" s="68" t="s">
        <v>20</v>
      </c>
      <c r="AK11" s="68">
        <v>0</v>
      </c>
      <c r="AL11" s="68">
        <v>30</v>
      </c>
      <c r="AM11" s="152">
        <f t="shared" si="15"/>
        <v>-30</v>
      </c>
      <c r="AN11" s="72">
        <f t="shared" si="6"/>
        <v>-18</v>
      </c>
      <c r="AO11" s="101">
        <f t="shared" si="7"/>
        <v>-46</v>
      </c>
      <c r="AP11" s="102">
        <f t="shared" si="7"/>
        <v>-16</v>
      </c>
      <c r="AQ11" s="75">
        <v>8</v>
      </c>
      <c r="AR11" s="107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0</v>
      </c>
      <c r="AY11" s="84">
        <f t="shared" si="16"/>
        <v>0</v>
      </c>
      <c r="AZ11" s="96">
        <f t="shared" si="8"/>
        <v>0</v>
      </c>
      <c r="BA11" s="101">
        <f t="shared" si="9"/>
        <v>-46</v>
      </c>
      <c r="BB11" s="102">
        <f t="shared" si="10"/>
        <v>-16</v>
      </c>
      <c r="BC11" s="111">
        <v>8</v>
      </c>
      <c r="BD11" s="157" t="s">
        <v>173</v>
      </c>
      <c r="BE11" s="95">
        <v>1</v>
      </c>
      <c r="BF11" s="68">
        <v>5</v>
      </c>
      <c r="BG11" s="68">
        <v>0</v>
      </c>
      <c r="BH11" s="68">
        <v>0</v>
      </c>
      <c r="BI11" s="68">
        <v>0</v>
      </c>
      <c r="BJ11" s="68">
        <v>5</v>
      </c>
      <c r="BK11" s="68">
        <v>0</v>
      </c>
      <c r="BL11" s="84">
        <f t="shared" si="17"/>
        <v>5</v>
      </c>
      <c r="BM11" s="96">
        <f t="shared" si="18"/>
        <v>6</v>
      </c>
      <c r="BN11" s="101">
        <f t="shared" si="11"/>
        <v>-41</v>
      </c>
      <c r="BO11" s="102">
        <f t="shared" si="11"/>
        <v>-10</v>
      </c>
      <c r="BP11" s="181">
        <v>8</v>
      </c>
    </row>
    <row r="13" spans="1:68" ht="21" customHeight="1">
      <c r="AH13" s="171" t="s">
        <v>177</v>
      </c>
      <c r="AI13" s="171"/>
      <c r="AJ13" s="171"/>
      <c r="BE13" s="4" t="s">
        <v>141</v>
      </c>
      <c r="BF13" s="161" t="s">
        <v>186</v>
      </c>
      <c r="BG13" s="22" t="s">
        <v>142</v>
      </c>
      <c r="BI13" s="4" t="s">
        <v>110</v>
      </c>
      <c r="BJ13" s="161" t="s">
        <v>5</v>
      </c>
      <c r="BK13" s="22" t="s">
        <v>16</v>
      </c>
    </row>
    <row r="14" spans="1:68" ht="21" customHeight="1">
      <c r="BE14" s="4" t="s">
        <v>141</v>
      </c>
      <c r="BF14" s="161" t="s">
        <v>181</v>
      </c>
      <c r="BG14" s="22" t="s">
        <v>107</v>
      </c>
      <c r="BI14" s="4" t="s">
        <v>110</v>
      </c>
      <c r="BJ14" s="161" t="s">
        <v>184</v>
      </c>
      <c r="BK14" s="22" t="s">
        <v>17</v>
      </c>
    </row>
    <row r="15" spans="1:68" ht="21" customHeight="1">
      <c r="BE15" s="4" t="s">
        <v>141</v>
      </c>
      <c r="BF15" s="158" t="s">
        <v>117</v>
      </c>
      <c r="BG15" s="22" t="s">
        <v>175</v>
      </c>
      <c r="BI15" s="4" t="s">
        <v>110</v>
      </c>
      <c r="BJ15" s="161" t="s">
        <v>169</v>
      </c>
      <c r="BK15" s="22" t="s">
        <v>142</v>
      </c>
    </row>
    <row r="16" spans="1:68" s="2" customFormat="1" ht="21" customHeight="1">
      <c r="A16" s="112"/>
      <c r="B16" s="168" t="s">
        <v>93</v>
      </c>
      <c r="C16" s="168"/>
      <c r="D16" s="168"/>
      <c r="E16" s="168"/>
      <c r="F16" s="168"/>
      <c r="G16" s="168"/>
      <c r="H16" s="168"/>
      <c r="I16" s="169"/>
      <c r="J16" s="38"/>
      <c r="K16" s="166" t="s">
        <v>95</v>
      </c>
      <c r="L16" s="165"/>
      <c r="M16" s="165"/>
      <c r="N16" s="165"/>
      <c r="O16" s="165"/>
      <c r="P16" s="165"/>
      <c r="Q16" s="165"/>
      <c r="R16" s="165"/>
      <c r="S16" s="31"/>
      <c r="T16" s="32"/>
      <c r="U16" s="113"/>
      <c r="BE16" s="2" t="s">
        <v>141</v>
      </c>
      <c r="BF16" s="161" t="s">
        <v>181</v>
      </c>
      <c r="BG16" s="22" t="s">
        <v>110</v>
      </c>
    </row>
    <row r="17" spans="1:59" ht="21" customHeight="1">
      <c r="A17" s="41"/>
      <c r="B17" s="51" t="s">
        <v>29</v>
      </c>
      <c r="C17" s="51" t="s">
        <v>24</v>
      </c>
      <c r="D17" s="51" t="s">
        <v>25</v>
      </c>
      <c r="E17" s="51" t="s">
        <v>26</v>
      </c>
      <c r="F17" s="51" t="s">
        <v>38</v>
      </c>
      <c r="G17" s="51" t="s">
        <v>40</v>
      </c>
      <c r="H17" s="51" t="s">
        <v>39</v>
      </c>
      <c r="I17" s="51" t="s">
        <v>13</v>
      </c>
      <c r="J17" s="52" t="s">
        <v>52</v>
      </c>
      <c r="K17" s="47" t="s">
        <v>29</v>
      </c>
      <c r="L17" s="47" t="s">
        <v>24</v>
      </c>
      <c r="M17" s="47" t="s">
        <v>25</v>
      </c>
      <c r="N17" s="47" t="s">
        <v>26</v>
      </c>
      <c r="O17" s="47" t="s">
        <v>38</v>
      </c>
      <c r="P17" s="47" t="s">
        <v>40</v>
      </c>
      <c r="Q17" s="47" t="s">
        <v>39</v>
      </c>
      <c r="R17" s="47" t="s">
        <v>94</v>
      </c>
      <c r="S17" s="50" t="s">
        <v>37</v>
      </c>
      <c r="T17" s="47" t="s">
        <v>28</v>
      </c>
      <c r="U17" s="116" t="s">
        <v>52</v>
      </c>
      <c r="BE17" s="4" t="s">
        <v>176</v>
      </c>
      <c r="BF17" s="158" t="s">
        <v>174</v>
      </c>
      <c r="BG17" s="22" t="s">
        <v>142</v>
      </c>
    </row>
    <row r="18" spans="1:59" ht="21" customHeight="1">
      <c r="A18" s="39" t="s">
        <v>96</v>
      </c>
      <c r="B18" s="40">
        <v>1</v>
      </c>
      <c r="C18" s="40">
        <v>5</v>
      </c>
      <c r="D18" s="40">
        <v>5</v>
      </c>
      <c r="E18" s="40">
        <v>5</v>
      </c>
      <c r="F18" s="40">
        <v>57</v>
      </c>
      <c r="G18" s="40">
        <v>1</v>
      </c>
      <c r="H18" s="40">
        <f>SUM(F18-G18)</f>
        <v>56</v>
      </c>
      <c r="I18" s="40">
        <f>SUM(B18:E18)</f>
        <v>16</v>
      </c>
      <c r="J18" s="29">
        <v>1</v>
      </c>
      <c r="K18" s="3">
        <v>1</v>
      </c>
      <c r="L18" s="3">
        <v>5</v>
      </c>
      <c r="M18" s="3">
        <v>5</v>
      </c>
      <c r="N18" s="3" t="s">
        <v>20</v>
      </c>
      <c r="O18" s="3">
        <v>16</v>
      </c>
      <c r="P18" s="3">
        <v>4</v>
      </c>
      <c r="Q18" s="3">
        <f>SUM(O18-P18)</f>
        <v>12</v>
      </c>
      <c r="R18" s="3">
        <f>SUM(K18:N18)</f>
        <v>11</v>
      </c>
      <c r="S18" s="28">
        <f>SUM(H18+Q18)</f>
        <v>68</v>
      </c>
      <c r="T18" s="3">
        <f>SUM(I18+R18)</f>
        <v>27</v>
      </c>
      <c r="U18" s="114">
        <v>1</v>
      </c>
      <c r="BE18" s="4" t="s">
        <v>107</v>
      </c>
      <c r="BF18" s="2" t="s">
        <v>140</v>
      </c>
      <c r="BG18" s="22" t="s">
        <v>142</v>
      </c>
    </row>
    <row r="19" spans="1:59" ht="21" customHeight="1">
      <c r="A19" s="39" t="s">
        <v>97</v>
      </c>
      <c r="B19" s="40">
        <v>1</v>
      </c>
      <c r="C19" s="40">
        <v>0</v>
      </c>
      <c r="D19" s="40">
        <v>5</v>
      </c>
      <c r="E19" s="40">
        <v>5</v>
      </c>
      <c r="F19" s="40">
        <v>19</v>
      </c>
      <c r="G19" s="40">
        <v>12</v>
      </c>
      <c r="H19" s="40">
        <f t="shared" ref="H19:H26" si="21">SUM(F19-G19)</f>
        <v>7</v>
      </c>
      <c r="I19" s="40">
        <f t="shared" ref="I19:I26" si="22">SUM(B19:E19)</f>
        <v>11</v>
      </c>
      <c r="J19" s="29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ref="Q19:Q26" si="23">SUM(O19-P19)</f>
        <v>0</v>
      </c>
      <c r="R19" s="3">
        <f t="shared" ref="R19:R26" si="24">SUM(K19:N19)</f>
        <v>0</v>
      </c>
      <c r="S19" s="28">
        <f t="shared" ref="S19:S26" si="25">SUM(H19+Q19)</f>
        <v>7</v>
      </c>
      <c r="T19" s="3">
        <f t="shared" ref="T19:T26" si="26">SUM(I19+R19)</f>
        <v>11</v>
      </c>
      <c r="U19" s="114">
        <v>4</v>
      </c>
    </row>
    <row r="20" spans="1:59" ht="21" customHeight="1">
      <c r="A20" s="39" t="s">
        <v>98</v>
      </c>
      <c r="B20" s="40">
        <v>1</v>
      </c>
      <c r="C20" s="40">
        <v>5</v>
      </c>
      <c r="D20" s="40">
        <v>0</v>
      </c>
      <c r="E20" s="40" t="s">
        <v>20</v>
      </c>
      <c r="F20" s="40">
        <v>17</v>
      </c>
      <c r="G20" s="40">
        <v>6</v>
      </c>
      <c r="H20" s="40">
        <f t="shared" si="21"/>
        <v>11</v>
      </c>
      <c r="I20" s="40">
        <f t="shared" si="22"/>
        <v>6</v>
      </c>
      <c r="J20" s="29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23"/>
        <v>0</v>
      </c>
      <c r="R20" s="3">
        <f t="shared" si="24"/>
        <v>0</v>
      </c>
      <c r="S20" s="28">
        <f t="shared" si="25"/>
        <v>11</v>
      </c>
      <c r="T20" s="3">
        <f t="shared" si="26"/>
        <v>6</v>
      </c>
      <c r="U20" s="114">
        <v>6</v>
      </c>
    </row>
    <row r="21" spans="1:59" ht="21" customHeight="1">
      <c r="A21" s="39" t="s">
        <v>99</v>
      </c>
      <c r="B21" s="40">
        <v>1</v>
      </c>
      <c r="C21" s="40">
        <v>0</v>
      </c>
      <c r="D21" s="40">
        <v>0</v>
      </c>
      <c r="E21" s="40">
        <v>0</v>
      </c>
      <c r="F21" s="40">
        <v>0</v>
      </c>
      <c r="G21" s="40">
        <v>46</v>
      </c>
      <c r="H21" s="40">
        <f t="shared" si="21"/>
        <v>-46</v>
      </c>
      <c r="I21" s="40">
        <f t="shared" si="22"/>
        <v>1</v>
      </c>
      <c r="J21" s="29">
        <v>6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23"/>
        <v>0</v>
      </c>
      <c r="R21" s="3">
        <f t="shared" si="24"/>
        <v>0</v>
      </c>
      <c r="S21" s="28">
        <f t="shared" si="25"/>
        <v>-46</v>
      </c>
      <c r="T21" s="3">
        <f t="shared" si="26"/>
        <v>1</v>
      </c>
      <c r="U21" s="114">
        <v>9</v>
      </c>
    </row>
    <row r="22" spans="1:59" ht="21" customHeight="1">
      <c r="A22" s="39" t="s">
        <v>100</v>
      </c>
      <c r="B22" s="40">
        <v>1</v>
      </c>
      <c r="C22" s="40">
        <v>0</v>
      </c>
      <c r="D22" s="40">
        <v>0</v>
      </c>
      <c r="E22" s="40">
        <v>0</v>
      </c>
      <c r="F22" s="40">
        <v>5</v>
      </c>
      <c r="G22" s="40">
        <v>47</v>
      </c>
      <c r="H22" s="40">
        <f t="shared" si="21"/>
        <v>-42</v>
      </c>
      <c r="I22" s="40">
        <f t="shared" si="22"/>
        <v>1</v>
      </c>
      <c r="J22" s="29">
        <v>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23"/>
        <v>0</v>
      </c>
      <c r="R22" s="3">
        <f t="shared" si="24"/>
        <v>0</v>
      </c>
      <c r="S22" s="28">
        <f t="shared" si="25"/>
        <v>-42</v>
      </c>
      <c r="T22" s="3">
        <f t="shared" si="26"/>
        <v>1</v>
      </c>
      <c r="U22" s="114">
        <v>8</v>
      </c>
    </row>
    <row r="23" spans="1:59" ht="21" customHeight="1">
      <c r="A23" s="39" t="s">
        <v>101</v>
      </c>
      <c r="B23" s="40">
        <v>1</v>
      </c>
      <c r="C23" s="40">
        <v>5</v>
      </c>
      <c r="D23" s="40">
        <v>5</v>
      </c>
      <c r="E23" s="40" t="s">
        <v>20</v>
      </c>
      <c r="F23" s="40">
        <v>17</v>
      </c>
      <c r="G23" s="40">
        <v>3</v>
      </c>
      <c r="H23" s="40">
        <f t="shared" si="21"/>
        <v>14</v>
      </c>
      <c r="I23" s="40">
        <f t="shared" si="22"/>
        <v>11</v>
      </c>
      <c r="J23" s="29">
        <v>2</v>
      </c>
      <c r="K23" s="3">
        <v>1</v>
      </c>
      <c r="L23" s="3">
        <v>0</v>
      </c>
      <c r="M23" s="3">
        <v>0</v>
      </c>
      <c r="N23" s="3">
        <v>0</v>
      </c>
      <c r="O23" s="3">
        <v>3</v>
      </c>
      <c r="P23" s="3">
        <v>26</v>
      </c>
      <c r="Q23" s="3">
        <f t="shared" si="23"/>
        <v>-23</v>
      </c>
      <c r="R23" s="3">
        <f t="shared" si="24"/>
        <v>1</v>
      </c>
      <c r="S23" s="28">
        <f t="shared" si="25"/>
        <v>-9</v>
      </c>
      <c r="T23" s="3">
        <f t="shared" si="26"/>
        <v>12</v>
      </c>
      <c r="U23" s="114">
        <v>2</v>
      </c>
    </row>
    <row r="24" spans="1:59" ht="21" customHeight="1">
      <c r="A24" s="39" t="s">
        <v>135</v>
      </c>
      <c r="B24" s="40">
        <v>0</v>
      </c>
      <c r="C24" s="40" t="s">
        <v>20</v>
      </c>
      <c r="D24" s="40" t="s">
        <v>20</v>
      </c>
      <c r="E24" s="40" t="s">
        <v>20</v>
      </c>
      <c r="F24" s="40">
        <v>0</v>
      </c>
      <c r="G24" s="40">
        <v>0</v>
      </c>
      <c r="H24" s="40">
        <f t="shared" si="21"/>
        <v>0</v>
      </c>
      <c r="I24" s="40">
        <f t="shared" si="22"/>
        <v>0</v>
      </c>
      <c r="J24" s="29"/>
      <c r="K24" s="3">
        <v>1</v>
      </c>
      <c r="L24" s="3">
        <v>5</v>
      </c>
      <c r="M24" s="3">
        <v>5</v>
      </c>
      <c r="N24" s="3" t="s">
        <v>20</v>
      </c>
      <c r="O24" s="3">
        <v>19</v>
      </c>
      <c r="P24" s="3">
        <v>2</v>
      </c>
      <c r="Q24" s="3">
        <f t="shared" si="23"/>
        <v>17</v>
      </c>
      <c r="R24" s="3">
        <f t="shared" si="24"/>
        <v>11</v>
      </c>
      <c r="S24" s="28">
        <f t="shared" si="25"/>
        <v>17</v>
      </c>
      <c r="T24" s="3">
        <f t="shared" si="26"/>
        <v>11</v>
      </c>
      <c r="U24" s="114">
        <v>3</v>
      </c>
    </row>
    <row r="25" spans="1:59" ht="21" customHeight="1">
      <c r="A25" s="39" t="s">
        <v>136</v>
      </c>
      <c r="B25" s="40">
        <v>0</v>
      </c>
      <c r="C25" s="40"/>
      <c r="D25" s="40"/>
      <c r="E25" s="40"/>
      <c r="F25" s="40"/>
      <c r="G25" s="40"/>
      <c r="H25" s="40">
        <f t="shared" si="21"/>
        <v>0</v>
      </c>
      <c r="I25" s="40">
        <f t="shared" si="22"/>
        <v>0</v>
      </c>
      <c r="J25" s="29"/>
      <c r="K25" s="3">
        <v>1</v>
      </c>
      <c r="L25" s="3">
        <v>0</v>
      </c>
      <c r="M25" s="3">
        <v>5</v>
      </c>
      <c r="N25" s="3">
        <v>5</v>
      </c>
      <c r="O25" s="3">
        <v>12</v>
      </c>
      <c r="P25" s="3">
        <v>9</v>
      </c>
      <c r="Q25" s="3">
        <f t="shared" si="23"/>
        <v>3</v>
      </c>
      <c r="R25" s="3">
        <f t="shared" si="24"/>
        <v>11</v>
      </c>
      <c r="S25" s="28">
        <f t="shared" si="25"/>
        <v>3</v>
      </c>
      <c r="T25" s="3">
        <f t="shared" si="26"/>
        <v>11</v>
      </c>
      <c r="U25" s="114">
        <v>5</v>
      </c>
    </row>
    <row r="26" spans="1:59" ht="21" customHeight="1">
      <c r="A26" s="41" t="s">
        <v>137</v>
      </c>
      <c r="B26" s="44">
        <v>0</v>
      </c>
      <c r="C26" s="44"/>
      <c r="D26" s="44"/>
      <c r="E26" s="44"/>
      <c r="F26" s="44"/>
      <c r="G26" s="44"/>
      <c r="H26" s="44">
        <f t="shared" si="21"/>
        <v>0</v>
      </c>
      <c r="I26" s="44">
        <f t="shared" si="22"/>
        <v>0</v>
      </c>
      <c r="J26" s="45"/>
      <c r="K26" s="42">
        <v>1</v>
      </c>
      <c r="L26" s="42">
        <v>0</v>
      </c>
      <c r="M26" s="42">
        <v>1</v>
      </c>
      <c r="N26" s="42" t="s">
        <v>20</v>
      </c>
      <c r="O26" s="42">
        <v>4</v>
      </c>
      <c r="P26" s="42">
        <v>14</v>
      </c>
      <c r="Q26" s="42">
        <f t="shared" si="23"/>
        <v>-10</v>
      </c>
      <c r="R26" s="42">
        <f t="shared" si="24"/>
        <v>2</v>
      </c>
      <c r="S26" s="43">
        <f t="shared" si="25"/>
        <v>-10</v>
      </c>
      <c r="T26" s="42">
        <f t="shared" si="26"/>
        <v>2</v>
      </c>
      <c r="U26" s="115">
        <v>7</v>
      </c>
    </row>
  </sheetData>
  <mergeCells count="9">
    <mergeCell ref="BE2:BM2"/>
    <mergeCell ref="AG2:AN2"/>
    <mergeCell ref="AR2:AZ2"/>
    <mergeCell ref="B16:I16"/>
    <mergeCell ref="K16:R16"/>
    <mergeCell ref="C2:I2"/>
    <mergeCell ref="K2:R2"/>
    <mergeCell ref="V2:AC2"/>
    <mergeCell ref="AH13:AJ13"/>
  </mergeCells>
  <phoneticPr fontId="6" type="noConversion"/>
  <pageMargins left="0.75000000000000011" right="0.75000000000000011" top="1" bottom="1" header="0.5" footer="0.5"/>
  <pageSetup paperSize="9" scale="75" fitToWidth="5" orientation="landscape" horizontalDpi="4294967292" verticalDpi="4294967292"/>
  <headerFooter>
    <oddHeader>&amp;L&amp;"Calibri,Regular"&amp;K000000SWL Premier League 2021-2</oddHeader>
    <oddFooter>&amp;L&amp;"Calibri,Regular"&amp;K000000&amp;D&amp;R&amp;"Calibri,Regular"&amp;K000000&amp;P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O11" sqref="O11"/>
    </sheetView>
  </sheetViews>
  <sheetFormatPr baseColWidth="10" defaultRowHeight="20" customHeight="1" x14ac:dyDescent="0"/>
  <cols>
    <col min="1" max="1" width="14.83203125" style="1" customWidth="1"/>
    <col min="2" max="2" width="10.83203125" style="1"/>
    <col min="3" max="3" width="12.33203125" style="22" customWidth="1"/>
    <col min="4" max="4" width="13.83203125" style="1" customWidth="1"/>
    <col min="5" max="5" width="10.83203125" style="1"/>
    <col min="6" max="6" width="12.1640625" style="22" customWidth="1"/>
    <col min="7" max="7" width="13.5" style="1" customWidth="1"/>
    <col min="8" max="8" width="10.83203125" style="2"/>
    <col min="9" max="9" width="13.5" style="1" customWidth="1"/>
    <col min="10" max="10" width="13.6640625" style="1" customWidth="1"/>
    <col min="11" max="13" width="10.83203125" style="1"/>
    <col min="14" max="14" width="20.33203125" style="22" customWidth="1"/>
    <col min="15" max="15" width="10.83203125" style="1"/>
    <col min="16" max="16" width="19.6640625" style="1" customWidth="1"/>
    <col min="17" max="16384" width="10.83203125" style="1"/>
  </cols>
  <sheetData>
    <row r="1" spans="1:16" s="117" customFormat="1" ht="20" customHeight="1">
      <c r="A1" s="118" t="s">
        <v>0</v>
      </c>
      <c r="B1" s="33"/>
      <c r="C1" s="119"/>
      <c r="D1" s="118" t="s">
        <v>23</v>
      </c>
      <c r="E1" s="33"/>
      <c r="F1" s="119"/>
      <c r="G1" s="118" t="s">
        <v>54</v>
      </c>
      <c r="H1" s="33"/>
      <c r="I1" s="129"/>
      <c r="J1" s="118" t="s">
        <v>104</v>
      </c>
      <c r="K1" s="33"/>
      <c r="L1" s="130"/>
      <c r="M1" s="129"/>
      <c r="N1" s="131" t="s">
        <v>151</v>
      </c>
      <c r="O1" s="130"/>
      <c r="P1" s="129"/>
    </row>
    <row r="2" spans="1:16" ht="20" customHeight="1">
      <c r="A2" s="124"/>
      <c r="B2" s="127"/>
      <c r="C2" s="128"/>
      <c r="D2" s="124"/>
      <c r="E2" s="127"/>
      <c r="F2" s="128"/>
      <c r="G2" s="124"/>
      <c r="H2" s="127"/>
      <c r="I2" s="132"/>
      <c r="J2" s="124"/>
      <c r="K2" s="127"/>
      <c r="L2" s="133"/>
      <c r="M2" s="132"/>
      <c r="N2" s="41"/>
      <c r="O2" s="133"/>
      <c r="P2" s="132"/>
    </row>
    <row r="3" spans="1:16" ht="20" customHeight="1">
      <c r="A3" s="28" t="s">
        <v>145</v>
      </c>
      <c r="B3" s="122" t="s">
        <v>2</v>
      </c>
      <c r="C3" s="123" t="s">
        <v>107</v>
      </c>
      <c r="D3" s="28" t="s">
        <v>145</v>
      </c>
      <c r="E3" s="134" t="s">
        <v>42</v>
      </c>
      <c r="F3" s="135" t="s">
        <v>107</v>
      </c>
      <c r="G3" s="28" t="s">
        <v>146</v>
      </c>
      <c r="H3" s="134" t="s">
        <v>152</v>
      </c>
      <c r="I3" s="136" t="s">
        <v>105</v>
      </c>
      <c r="J3" s="28" t="s">
        <v>105</v>
      </c>
      <c r="K3" s="134" t="s">
        <v>161</v>
      </c>
      <c r="L3" s="137" t="s">
        <v>17</v>
      </c>
      <c r="M3" s="138"/>
      <c r="N3" s="28" t="s">
        <v>141</v>
      </c>
      <c r="O3" s="122" t="s">
        <v>181</v>
      </c>
      <c r="P3" s="121" t="s">
        <v>110</v>
      </c>
    </row>
    <row r="4" spans="1:16" ht="20" customHeight="1">
      <c r="A4" s="28" t="s">
        <v>143</v>
      </c>
      <c r="B4" s="122" t="s">
        <v>3</v>
      </c>
      <c r="C4" s="123" t="s">
        <v>17</v>
      </c>
      <c r="D4" s="28" t="s">
        <v>145</v>
      </c>
      <c r="E4" s="122" t="s">
        <v>43</v>
      </c>
      <c r="F4" s="123" t="s">
        <v>16</v>
      </c>
      <c r="G4" s="28" t="s">
        <v>146</v>
      </c>
      <c r="H4" s="122" t="s">
        <v>153</v>
      </c>
      <c r="I4" s="139" t="s">
        <v>107</v>
      </c>
      <c r="J4" s="28" t="s">
        <v>107</v>
      </c>
      <c r="K4" s="122" t="s">
        <v>50</v>
      </c>
      <c r="L4" s="137" t="s">
        <v>16</v>
      </c>
      <c r="M4" s="138"/>
      <c r="N4" s="28" t="s">
        <v>141</v>
      </c>
      <c r="O4" s="134" t="s">
        <v>182</v>
      </c>
      <c r="P4" s="121" t="s">
        <v>142</v>
      </c>
    </row>
    <row r="5" spans="1:16" ht="20" customHeight="1">
      <c r="A5" s="28" t="s">
        <v>146</v>
      </c>
      <c r="B5" s="122" t="s">
        <v>4</v>
      </c>
      <c r="C5" s="123" t="s">
        <v>110</v>
      </c>
      <c r="D5" s="28" t="s">
        <v>143</v>
      </c>
      <c r="E5" s="122" t="s">
        <v>44</v>
      </c>
      <c r="F5" s="123" t="s">
        <v>142</v>
      </c>
      <c r="G5" s="28" t="s">
        <v>143</v>
      </c>
      <c r="H5" s="122" t="s">
        <v>154</v>
      </c>
      <c r="I5" s="139" t="s">
        <v>22</v>
      </c>
      <c r="J5" s="28" t="s">
        <v>107</v>
      </c>
      <c r="K5" s="122" t="s">
        <v>162</v>
      </c>
      <c r="L5" s="137" t="s">
        <v>110</v>
      </c>
      <c r="M5" s="138"/>
      <c r="N5" s="28" t="s">
        <v>141</v>
      </c>
      <c r="O5" s="122" t="s">
        <v>181</v>
      </c>
      <c r="P5" s="121" t="s">
        <v>107</v>
      </c>
    </row>
    <row r="6" spans="1:16" ht="20" customHeight="1">
      <c r="A6" s="28" t="s">
        <v>147</v>
      </c>
      <c r="B6" s="122" t="s">
        <v>5</v>
      </c>
      <c r="C6" s="123" t="s">
        <v>105</v>
      </c>
      <c r="D6" s="28" t="s">
        <v>145</v>
      </c>
      <c r="E6" s="122" t="s">
        <v>45</v>
      </c>
      <c r="F6" s="123" t="s">
        <v>17</v>
      </c>
      <c r="G6" s="28" t="s">
        <v>145</v>
      </c>
      <c r="H6" s="122" t="s">
        <v>155</v>
      </c>
      <c r="I6" s="139" t="s">
        <v>22</v>
      </c>
      <c r="J6" s="28" t="s">
        <v>17</v>
      </c>
      <c r="K6" s="122" t="s">
        <v>4</v>
      </c>
      <c r="L6" s="137" t="s">
        <v>110</v>
      </c>
      <c r="M6" s="138"/>
      <c r="N6" s="28" t="s">
        <v>141</v>
      </c>
      <c r="O6" s="122" t="s">
        <v>165</v>
      </c>
      <c r="P6" s="121" t="s">
        <v>179</v>
      </c>
    </row>
    <row r="7" spans="1:16" ht="20" customHeight="1">
      <c r="A7" s="28" t="s">
        <v>148</v>
      </c>
      <c r="B7" s="122" t="s">
        <v>6</v>
      </c>
      <c r="C7" s="123" t="s">
        <v>16</v>
      </c>
      <c r="D7" s="28" t="s">
        <v>150</v>
      </c>
      <c r="E7" s="122" t="s">
        <v>46</v>
      </c>
      <c r="F7" s="123" t="s">
        <v>16</v>
      </c>
      <c r="G7" s="28" t="s">
        <v>149</v>
      </c>
      <c r="H7" s="122" t="s">
        <v>156</v>
      </c>
      <c r="I7" s="139" t="s">
        <v>22</v>
      </c>
      <c r="J7" s="28" t="s">
        <v>110</v>
      </c>
      <c r="K7" s="122" t="s">
        <v>163</v>
      </c>
      <c r="L7" s="137" t="s">
        <v>105</v>
      </c>
      <c r="M7" s="138"/>
      <c r="N7" s="28" t="s">
        <v>107</v>
      </c>
      <c r="O7" s="122" t="s">
        <v>183</v>
      </c>
      <c r="P7" s="121" t="s">
        <v>142</v>
      </c>
    </row>
    <row r="8" spans="1:16" ht="20" customHeight="1">
      <c r="A8" s="28" t="s">
        <v>149</v>
      </c>
      <c r="B8" s="122" t="s">
        <v>7</v>
      </c>
      <c r="C8" s="123" t="s">
        <v>18</v>
      </c>
      <c r="D8" s="28" t="s">
        <v>150</v>
      </c>
      <c r="E8" s="122" t="s">
        <v>47</v>
      </c>
      <c r="F8" s="123" t="s">
        <v>142</v>
      </c>
      <c r="G8" s="28" t="s">
        <v>146</v>
      </c>
      <c r="H8" s="122" t="s">
        <v>157</v>
      </c>
      <c r="I8" s="139" t="s">
        <v>142</v>
      </c>
      <c r="J8" s="28" t="s">
        <v>107</v>
      </c>
      <c r="K8" s="122" t="s">
        <v>164</v>
      </c>
      <c r="L8" s="137" t="s">
        <v>17</v>
      </c>
      <c r="M8" s="138"/>
      <c r="N8" s="28" t="s">
        <v>178</v>
      </c>
      <c r="O8" s="122" t="s">
        <v>180</v>
      </c>
      <c r="P8" s="121" t="s">
        <v>142</v>
      </c>
    </row>
    <row r="9" spans="1:16" ht="20" customHeight="1">
      <c r="A9" s="28" t="s">
        <v>150</v>
      </c>
      <c r="B9" s="122" t="s">
        <v>8</v>
      </c>
      <c r="C9" s="123" t="s">
        <v>105</v>
      </c>
      <c r="D9" s="28" t="s">
        <v>150</v>
      </c>
      <c r="E9" s="134" t="s">
        <v>48</v>
      </c>
      <c r="F9" s="135" t="s">
        <v>107</v>
      </c>
      <c r="G9" s="28" t="s">
        <v>143</v>
      </c>
      <c r="H9" s="122" t="s">
        <v>158</v>
      </c>
      <c r="I9" s="139" t="s">
        <v>142</v>
      </c>
      <c r="J9" s="28" t="s">
        <v>105</v>
      </c>
      <c r="K9" s="122" t="s">
        <v>48</v>
      </c>
      <c r="L9" s="137" t="s">
        <v>16</v>
      </c>
      <c r="M9" s="138"/>
      <c r="N9" s="28" t="s">
        <v>110</v>
      </c>
      <c r="O9" s="122" t="s">
        <v>169</v>
      </c>
      <c r="P9" s="121" t="s">
        <v>142</v>
      </c>
    </row>
    <row r="10" spans="1:16" ht="20" customHeight="1">
      <c r="A10" s="28" t="s">
        <v>148</v>
      </c>
      <c r="B10" s="122" t="s">
        <v>9</v>
      </c>
      <c r="C10" s="123" t="s">
        <v>142</v>
      </c>
      <c r="D10" s="28" t="s">
        <v>147</v>
      </c>
      <c r="E10" s="122" t="s">
        <v>49</v>
      </c>
      <c r="F10" s="123" t="s">
        <v>17</v>
      </c>
      <c r="G10" s="120"/>
      <c r="H10" s="21"/>
      <c r="I10" s="138"/>
      <c r="J10" s="28" t="s">
        <v>16</v>
      </c>
      <c r="K10" s="21" t="s">
        <v>165</v>
      </c>
      <c r="L10" s="137" t="s">
        <v>115</v>
      </c>
      <c r="M10" s="138"/>
      <c r="N10" s="28" t="s">
        <v>110</v>
      </c>
      <c r="O10" s="122" t="s">
        <v>5</v>
      </c>
      <c r="P10" s="121" t="s">
        <v>16</v>
      </c>
    </row>
    <row r="11" spans="1:16" ht="20" customHeight="1">
      <c r="A11" s="28" t="s">
        <v>143</v>
      </c>
      <c r="B11" s="122" t="s">
        <v>10</v>
      </c>
      <c r="C11" s="123" t="s">
        <v>18</v>
      </c>
      <c r="D11" s="28" t="s">
        <v>148</v>
      </c>
      <c r="E11" s="122" t="s">
        <v>50</v>
      </c>
      <c r="F11" s="123" t="s">
        <v>17</v>
      </c>
      <c r="G11" s="120"/>
      <c r="H11" s="21"/>
      <c r="I11" s="138"/>
      <c r="J11" s="120"/>
      <c r="K11" s="21"/>
      <c r="L11" s="137"/>
      <c r="M11" s="138"/>
      <c r="N11" s="28" t="s">
        <v>110</v>
      </c>
      <c r="O11" s="122" t="s">
        <v>184</v>
      </c>
      <c r="P11" s="121" t="s">
        <v>17</v>
      </c>
    </row>
    <row r="12" spans="1:16" ht="20" customHeight="1">
      <c r="A12" s="43" t="s">
        <v>149</v>
      </c>
      <c r="B12" s="125" t="s">
        <v>11</v>
      </c>
      <c r="C12" s="126" t="s">
        <v>142</v>
      </c>
      <c r="D12" s="140"/>
      <c r="E12" s="141"/>
      <c r="F12" s="142"/>
      <c r="G12" s="120"/>
      <c r="H12" s="21"/>
      <c r="I12" s="138"/>
      <c r="J12" s="120"/>
      <c r="K12" s="21"/>
      <c r="L12" s="137"/>
      <c r="M12" s="138"/>
      <c r="N12" s="39"/>
      <c r="O12" s="21"/>
      <c r="P12" s="121"/>
    </row>
    <row r="13" spans="1:16" ht="20" customHeight="1">
      <c r="D13" s="137"/>
      <c r="E13" s="137"/>
      <c r="F13" s="121"/>
      <c r="G13" s="137"/>
      <c r="H13" s="122"/>
      <c r="I13" s="139"/>
      <c r="J13" s="120"/>
      <c r="K13" s="21"/>
      <c r="L13" s="137"/>
      <c r="M13" s="138"/>
      <c r="N13" s="39"/>
      <c r="O13" s="137"/>
      <c r="P13" s="138"/>
    </row>
    <row r="14" spans="1:16" ht="20" customHeight="1">
      <c r="G14" s="143" t="s">
        <v>68</v>
      </c>
      <c r="H14" s="21"/>
      <c r="I14" s="138"/>
      <c r="J14" s="143" t="s">
        <v>68</v>
      </c>
      <c r="K14" s="21"/>
      <c r="L14" s="137"/>
      <c r="M14" s="138"/>
      <c r="N14" s="144" t="s">
        <v>68</v>
      </c>
      <c r="O14" s="137"/>
      <c r="P14" s="138"/>
    </row>
    <row r="15" spans="1:16" ht="20" customHeight="1">
      <c r="G15" s="28" t="s">
        <v>148</v>
      </c>
      <c r="H15" s="122" t="s">
        <v>159</v>
      </c>
      <c r="I15" s="139" t="s">
        <v>105</v>
      </c>
      <c r="J15" s="28" t="s">
        <v>125</v>
      </c>
      <c r="K15" s="122" t="s">
        <v>166</v>
      </c>
      <c r="L15" s="137" t="s">
        <v>123</v>
      </c>
      <c r="M15" s="138"/>
      <c r="N15" s="28" t="s">
        <v>107</v>
      </c>
      <c r="O15" s="122" t="s">
        <v>185</v>
      </c>
      <c r="P15" s="138" t="s">
        <v>16</v>
      </c>
    </row>
    <row r="16" spans="1:16" ht="20" customHeight="1">
      <c r="G16" s="43" t="s">
        <v>17</v>
      </c>
      <c r="H16" s="125" t="s">
        <v>160</v>
      </c>
      <c r="I16" s="145" t="s">
        <v>98</v>
      </c>
      <c r="J16" s="28" t="s">
        <v>121</v>
      </c>
      <c r="K16" s="122" t="s">
        <v>167</v>
      </c>
      <c r="L16" s="137" t="s">
        <v>105</v>
      </c>
      <c r="M16" s="138"/>
      <c r="N16" s="28" t="s">
        <v>107</v>
      </c>
      <c r="O16" s="146" t="s">
        <v>140</v>
      </c>
      <c r="P16" s="138" t="s">
        <v>115</v>
      </c>
    </row>
    <row r="17" spans="10:16" ht="20" customHeight="1">
      <c r="J17" s="28" t="s">
        <v>131</v>
      </c>
      <c r="K17" s="122" t="s">
        <v>168</v>
      </c>
      <c r="L17" s="137" t="s">
        <v>16</v>
      </c>
      <c r="M17" s="138"/>
      <c r="N17" s="28" t="s">
        <v>142</v>
      </c>
      <c r="O17" s="178" t="s">
        <v>2</v>
      </c>
      <c r="P17" s="138" t="s">
        <v>17</v>
      </c>
    </row>
    <row r="18" spans="10:16" ht="20" customHeight="1">
      <c r="J18" s="43" t="s">
        <v>107</v>
      </c>
      <c r="K18" s="125" t="s">
        <v>169</v>
      </c>
      <c r="L18" s="133" t="s">
        <v>96</v>
      </c>
      <c r="M18" s="133"/>
      <c r="N18" s="28" t="s">
        <v>16</v>
      </c>
      <c r="O18" s="178" t="s">
        <v>185</v>
      </c>
      <c r="P18" s="138" t="s">
        <v>22</v>
      </c>
    </row>
    <row r="19" spans="10:16" ht="20" customHeight="1">
      <c r="N19" s="28" t="s">
        <v>16</v>
      </c>
      <c r="O19" s="122" t="s">
        <v>158</v>
      </c>
      <c r="P19" s="138" t="s">
        <v>17</v>
      </c>
    </row>
    <row r="20" spans="10:16" ht="20" customHeight="1">
      <c r="N20" s="162"/>
      <c r="O20" s="163"/>
      <c r="P20" s="164"/>
    </row>
  </sheetData>
  <phoneticPr fontId="6" type="noConversion"/>
  <pageMargins left="0.75000000000000011" right="0.75000000000000011" top="1" bottom="1" header="0.5" footer="0.5"/>
  <pageSetup paperSize="9" orientation="landscape" horizontalDpi="4294967292" verticalDpi="4294967292"/>
  <headerFooter>
    <oddHeader>&amp;L&amp;"Calibri,Regular"&amp;K000000Premier League - match scores_x000D_</oddHeader>
    <oddFooter>&amp;L&amp;"Calibri,Regular"&amp;K000000&amp;D&amp;R&amp;"Calibri,Regular"&amp;K000000&amp;P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8" sqref="D18"/>
    </sheetView>
  </sheetViews>
  <sheetFormatPr baseColWidth="10" defaultRowHeight="15" x14ac:dyDescent="0"/>
  <cols>
    <col min="1" max="1" width="25.6640625" customWidth="1"/>
    <col min="2" max="2" width="10.83203125" style="5"/>
  </cols>
  <sheetData>
    <row r="1" spans="1:2">
      <c r="A1" t="s">
        <v>23</v>
      </c>
    </row>
    <row r="3" spans="1:2">
      <c r="A3" t="s">
        <v>1</v>
      </c>
      <c r="B3" s="6" t="s">
        <v>42</v>
      </c>
    </row>
    <row r="4" spans="1:2">
      <c r="A4" t="s">
        <v>30</v>
      </c>
      <c r="B4" s="7" t="s">
        <v>43</v>
      </c>
    </row>
    <row r="5" spans="1:2">
      <c r="A5" t="s">
        <v>31</v>
      </c>
      <c r="B5" s="7" t="s">
        <v>44</v>
      </c>
    </row>
    <row r="6" spans="1:2">
      <c r="A6" t="s">
        <v>32</v>
      </c>
      <c r="B6" s="7" t="s">
        <v>45</v>
      </c>
    </row>
    <row r="7" spans="1:2">
      <c r="A7" t="s">
        <v>33</v>
      </c>
      <c r="B7" s="7" t="s">
        <v>46</v>
      </c>
    </row>
    <row r="8" spans="1:2">
      <c r="A8" t="s">
        <v>34</v>
      </c>
      <c r="B8" s="7" t="s">
        <v>47</v>
      </c>
    </row>
    <row r="9" spans="1:2">
      <c r="A9" t="s">
        <v>51</v>
      </c>
      <c r="B9" s="6" t="s">
        <v>48</v>
      </c>
    </row>
    <row r="10" spans="1:2">
      <c r="A10" t="s">
        <v>35</v>
      </c>
      <c r="B10" s="7" t="s">
        <v>49</v>
      </c>
    </row>
    <row r="11" spans="1:2">
      <c r="A11" t="s">
        <v>36</v>
      </c>
      <c r="B11" s="7" t="s">
        <v>50</v>
      </c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22" sqref="D22"/>
    </sheetView>
  </sheetViews>
  <sheetFormatPr baseColWidth="10" defaultRowHeight="15" x14ac:dyDescent="0"/>
  <cols>
    <col min="1" max="1" width="25" customWidth="1"/>
  </cols>
  <sheetData>
    <row r="1" spans="1:2">
      <c r="A1" t="s">
        <v>54</v>
      </c>
    </row>
    <row r="3" spans="1:2">
      <c r="A3" t="s">
        <v>58</v>
      </c>
      <c r="B3" s="14" t="s">
        <v>55</v>
      </c>
    </row>
    <row r="4" spans="1:2">
      <c r="A4" t="s">
        <v>57</v>
      </c>
      <c r="B4" s="15" t="s">
        <v>56</v>
      </c>
    </row>
    <row r="5" spans="1:2">
      <c r="A5" t="s">
        <v>59</v>
      </c>
      <c r="B5" s="15" t="s">
        <v>60</v>
      </c>
    </row>
    <row r="6" spans="1:2">
      <c r="A6" t="s">
        <v>61</v>
      </c>
      <c r="B6" s="15" t="s">
        <v>62</v>
      </c>
    </row>
    <row r="7" spans="1:2">
      <c r="A7" t="s">
        <v>63</v>
      </c>
      <c r="B7" s="15" t="s">
        <v>64</v>
      </c>
    </row>
    <row r="8" spans="1:2">
      <c r="A8" t="s">
        <v>65</v>
      </c>
      <c r="B8" s="15" t="s">
        <v>66</v>
      </c>
    </row>
    <row r="9" spans="1:2">
      <c r="A9" t="s">
        <v>31</v>
      </c>
      <c r="B9" s="15" t="s">
        <v>67</v>
      </c>
    </row>
    <row r="12" spans="1:2">
      <c r="A12" t="s">
        <v>68</v>
      </c>
    </row>
    <row r="13" spans="1:2">
      <c r="A13" t="s">
        <v>69</v>
      </c>
      <c r="B13" s="15" t="s">
        <v>70</v>
      </c>
    </row>
    <row r="14" spans="1:2">
      <c r="A14" t="s">
        <v>71</v>
      </c>
      <c r="B14" s="15" t="s">
        <v>72</v>
      </c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workbookViewId="0">
      <selection activeCell="N11" sqref="N11"/>
    </sheetView>
  </sheetViews>
  <sheetFormatPr baseColWidth="10" defaultRowHeight="15" x14ac:dyDescent="0"/>
  <cols>
    <col min="1" max="1" width="30.33203125" customWidth="1"/>
  </cols>
  <sheetData>
    <row r="1" spans="1:54">
      <c r="A1" t="s">
        <v>73</v>
      </c>
    </row>
    <row r="3" spans="1:54">
      <c r="A3" t="s">
        <v>74</v>
      </c>
      <c r="B3" s="15" t="s">
        <v>75</v>
      </c>
    </row>
    <row r="4" spans="1:54">
      <c r="A4" t="s">
        <v>76</v>
      </c>
      <c r="B4" s="15" t="s">
        <v>77</v>
      </c>
    </row>
    <row r="5" spans="1:54">
      <c r="A5" t="s">
        <v>78</v>
      </c>
      <c r="B5" s="15" t="s">
        <v>79</v>
      </c>
    </row>
    <row r="6" spans="1:54">
      <c r="A6" t="s">
        <v>81</v>
      </c>
      <c r="B6" s="15" t="s">
        <v>80</v>
      </c>
    </row>
    <row r="7" spans="1:54">
      <c r="A7" t="s">
        <v>82</v>
      </c>
      <c r="B7" s="15" t="s">
        <v>83</v>
      </c>
    </row>
    <row r="8" spans="1:54">
      <c r="A8" t="s">
        <v>84</v>
      </c>
      <c r="B8" s="15" t="s">
        <v>85</v>
      </c>
    </row>
    <row r="9" spans="1:54">
      <c r="A9" t="s">
        <v>86</v>
      </c>
      <c r="B9" s="15" t="s">
        <v>67</v>
      </c>
    </row>
    <row r="10" spans="1:54">
      <c r="A10" t="s">
        <v>87</v>
      </c>
      <c r="B10" s="15" t="s">
        <v>88</v>
      </c>
    </row>
    <row r="13" spans="1:54" s="4" customFormat="1" ht="21" customHeight="1">
      <c r="A13" s="16"/>
      <c r="B13" s="23"/>
      <c r="C13" s="23"/>
      <c r="D13" s="23"/>
      <c r="E13" s="23"/>
      <c r="F13" s="23"/>
      <c r="G13" s="23"/>
      <c r="H13" s="23"/>
      <c r="I13" s="23"/>
      <c r="J13" s="12"/>
      <c r="U13" s="2"/>
      <c r="AF13" s="2"/>
      <c r="AQ13" s="2"/>
      <c r="BB13" s="2"/>
    </row>
    <row r="14" spans="1:54" s="13" customFormat="1" ht="21" customHeight="1">
      <c r="C14" s="12"/>
      <c r="D14" s="12"/>
      <c r="E14" s="12"/>
      <c r="F14" s="12"/>
      <c r="G14" s="12"/>
      <c r="H14" s="12"/>
      <c r="I14" s="12"/>
      <c r="J14" s="12"/>
      <c r="K14" s="12"/>
      <c r="R14" s="30"/>
      <c r="S14" s="30"/>
      <c r="T14" s="30"/>
      <c r="U14" s="30"/>
      <c r="V14" s="172"/>
      <c r="W14" s="173"/>
      <c r="X14" s="173"/>
      <c r="Y14" s="173"/>
      <c r="Z14" s="173"/>
      <c r="AA14" s="173"/>
      <c r="AB14" s="173"/>
      <c r="AC14" s="173"/>
      <c r="AD14" s="17"/>
      <c r="AF14" s="9"/>
      <c r="AG14" s="174"/>
      <c r="AH14" s="173"/>
      <c r="AI14" s="173"/>
      <c r="AJ14" s="173"/>
      <c r="AK14" s="173"/>
      <c r="AL14" s="173"/>
      <c r="AM14" s="173"/>
      <c r="AN14" s="173"/>
      <c r="AO14" s="17"/>
      <c r="AQ14" s="9"/>
      <c r="AR14" s="175"/>
      <c r="AS14" s="176"/>
      <c r="AT14" s="176"/>
      <c r="AU14" s="176"/>
      <c r="AV14" s="176"/>
      <c r="AW14" s="176"/>
      <c r="AX14" s="176"/>
      <c r="AY14" s="177"/>
      <c r="AZ14" s="19"/>
      <c r="BA14" s="18"/>
      <c r="BB14" s="20"/>
    </row>
    <row r="15" spans="1:54" s="23" customFormat="1" ht="21" customHeight="1">
      <c r="A15" s="16"/>
      <c r="C15" s="24"/>
      <c r="D15" s="24"/>
      <c r="E15" s="24"/>
      <c r="F15" s="24"/>
      <c r="G15" s="24"/>
      <c r="H15" s="24"/>
      <c r="I15" s="24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30"/>
      <c r="AD15" s="25"/>
      <c r="AF15" s="9"/>
      <c r="AO15" s="25"/>
      <c r="AQ15" s="9"/>
      <c r="AR15" s="27"/>
      <c r="AS15" s="27"/>
      <c r="AT15" s="27"/>
      <c r="AU15" s="27"/>
      <c r="AV15" s="27"/>
      <c r="AW15" s="27"/>
      <c r="AX15" s="27"/>
      <c r="AY15" s="27"/>
      <c r="AZ15" s="26"/>
      <c r="BA15" s="27"/>
      <c r="BB15" s="20"/>
    </row>
  </sheetData>
  <mergeCells count="3">
    <mergeCell ref="V14:AC14"/>
    <mergeCell ref="AG14:AN14"/>
    <mergeCell ref="AR14:AY14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"/>
  <sheetData>
    <row r="1" spans="1:1">
      <c r="A1" t="s">
        <v>103</v>
      </c>
    </row>
    <row r="2" spans="1:1">
      <c r="A2" t="s">
        <v>187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21" sqref="G21"/>
    </sheetView>
  </sheetViews>
  <sheetFormatPr baseColWidth="10" defaultRowHeight="15" x14ac:dyDescent="0"/>
  <cols>
    <col min="1" max="1" width="14.33203125" customWidth="1"/>
    <col min="2" max="2" width="15.83203125" style="5" customWidth="1"/>
    <col min="3" max="3" width="21.5" customWidth="1"/>
  </cols>
  <sheetData>
    <row r="1" spans="1:3">
      <c r="A1" t="s">
        <v>104</v>
      </c>
    </row>
    <row r="3" spans="1:3">
      <c r="A3" t="s">
        <v>105</v>
      </c>
      <c r="B3" s="6" t="s">
        <v>106</v>
      </c>
      <c r="C3" t="s">
        <v>17</v>
      </c>
    </row>
    <row r="4" spans="1:3">
      <c r="A4" t="s">
        <v>107</v>
      </c>
      <c r="B4" s="7" t="s">
        <v>108</v>
      </c>
      <c r="C4" t="s">
        <v>16</v>
      </c>
    </row>
    <row r="5" spans="1:3">
      <c r="A5" t="s">
        <v>107</v>
      </c>
      <c r="B5" s="7" t="s">
        <v>109</v>
      </c>
      <c r="C5" t="s">
        <v>110</v>
      </c>
    </row>
    <row r="6" spans="1:3">
      <c r="A6" t="s">
        <v>17</v>
      </c>
      <c r="B6" s="7" t="s">
        <v>111</v>
      </c>
      <c r="C6" t="s">
        <v>110</v>
      </c>
    </row>
    <row r="7" spans="1:3">
      <c r="A7" t="s">
        <v>110</v>
      </c>
      <c r="B7" s="7" t="s">
        <v>112</v>
      </c>
      <c r="C7" t="s">
        <v>105</v>
      </c>
    </row>
    <row r="8" spans="1:3">
      <c r="A8" t="s">
        <v>107</v>
      </c>
      <c r="B8" s="7" t="s">
        <v>113</v>
      </c>
      <c r="C8" t="s">
        <v>17</v>
      </c>
    </row>
    <row r="9" spans="1:3">
      <c r="A9" t="s">
        <v>105</v>
      </c>
      <c r="B9" s="7" t="s">
        <v>114</v>
      </c>
      <c r="C9" t="s">
        <v>16</v>
      </c>
    </row>
    <row r="10" spans="1:3">
      <c r="A10" t="s">
        <v>16</v>
      </c>
      <c r="B10" s="5" t="s">
        <v>117</v>
      </c>
      <c r="C10" t="s">
        <v>115</v>
      </c>
    </row>
    <row r="15" spans="1:3">
      <c r="A15" t="s">
        <v>68</v>
      </c>
    </row>
    <row r="17" spans="1:3">
      <c r="A17" t="s">
        <v>125</v>
      </c>
      <c r="B17" s="7" t="s">
        <v>128</v>
      </c>
      <c r="C17" t="s">
        <v>123</v>
      </c>
    </row>
    <row r="18" spans="1:3">
      <c r="A18" t="s">
        <v>121</v>
      </c>
      <c r="B18" s="7" t="s">
        <v>129</v>
      </c>
      <c r="C18" t="s">
        <v>105</v>
      </c>
    </row>
    <row r="19" spans="1:3">
      <c r="A19" t="s">
        <v>131</v>
      </c>
      <c r="B19" s="7" t="s">
        <v>130</v>
      </c>
      <c r="C19" t="s">
        <v>16</v>
      </c>
    </row>
    <row r="20" spans="1:3">
      <c r="A20" t="s">
        <v>107</v>
      </c>
      <c r="B20" s="7" t="s">
        <v>132</v>
      </c>
      <c r="C20" t="s">
        <v>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3" sqref="B13"/>
    </sheetView>
  </sheetViews>
  <sheetFormatPr baseColWidth="10" defaultRowHeight="15" x14ac:dyDescent="0"/>
  <cols>
    <col min="1" max="1" width="15.5" customWidth="1"/>
  </cols>
  <sheetData>
    <row r="1" spans="1:3">
      <c r="A1" t="s">
        <v>144</v>
      </c>
    </row>
    <row r="4" spans="1:3">
      <c r="A4" s="4" t="s">
        <v>141</v>
      </c>
      <c r="B4" s="161" t="s">
        <v>182</v>
      </c>
      <c r="C4" s="22" t="s">
        <v>142</v>
      </c>
    </row>
    <row r="5" spans="1:3">
      <c r="A5" s="4" t="s">
        <v>141</v>
      </c>
      <c r="B5" s="161" t="s">
        <v>181</v>
      </c>
      <c r="C5" s="22" t="s">
        <v>107</v>
      </c>
    </row>
    <row r="6" spans="1:3">
      <c r="A6" s="4" t="s">
        <v>141</v>
      </c>
      <c r="B6" s="161" t="s">
        <v>165</v>
      </c>
      <c r="C6" s="22" t="s">
        <v>18</v>
      </c>
    </row>
    <row r="7" spans="1:3">
      <c r="A7" s="2" t="s">
        <v>141</v>
      </c>
      <c r="B7" s="161" t="s">
        <v>181</v>
      </c>
      <c r="C7" s="22" t="s">
        <v>110</v>
      </c>
    </row>
    <row r="8" spans="1:3">
      <c r="A8" s="4" t="s">
        <v>105</v>
      </c>
      <c r="B8" s="161" t="s">
        <v>180</v>
      </c>
      <c r="C8" s="22" t="s">
        <v>142</v>
      </c>
    </row>
    <row r="9" spans="1:3">
      <c r="A9" s="4" t="s">
        <v>107</v>
      </c>
      <c r="B9" s="161" t="s">
        <v>183</v>
      </c>
      <c r="C9" s="22" t="s">
        <v>142</v>
      </c>
    </row>
    <row r="10" spans="1:3">
      <c r="A10" s="4" t="s">
        <v>110</v>
      </c>
      <c r="B10" s="161" t="s">
        <v>5</v>
      </c>
      <c r="C10" s="22" t="s">
        <v>16</v>
      </c>
    </row>
    <row r="11" spans="1:3">
      <c r="A11" s="4" t="s">
        <v>110</v>
      </c>
      <c r="B11" s="161" t="s">
        <v>184</v>
      </c>
      <c r="C11" s="22" t="s">
        <v>17</v>
      </c>
    </row>
    <row r="12" spans="1:3">
      <c r="A12" s="4" t="s">
        <v>110</v>
      </c>
      <c r="B12" s="161" t="s">
        <v>169</v>
      </c>
      <c r="C12" s="22" t="s">
        <v>142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11" sqref="D11"/>
    </sheetView>
  </sheetViews>
  <sheetFormatPr baseColWidth="10" defaultRowHeight="15" x14ac:dyDescent="0"/>
  <sheetData>
    <row r="1" spans="1:3">
      <c r="A1" t="s">
        <v>118</v>
      </c>
    </row>
    <row r="3" spans="1:3">
      <c r="A3" t="s">
        <v>96</v>
      </c>
      <c r="B3" s="15" t="s">
        <v>119</v>
      </c>
      <c r="C3" t="s">
        <v>101</v>
      </c>
    </row>
    <row r="4" spans="1:3">
      <c r="A4" t="s">
        <v>101</v>
      </c>
      <c r="B4" s="15" t="s">
        <v>120</v>
      </c>
      <c r="C4" t="s">
        <v>121</v>
      </c>
    </row>
    <row r="5" spans="1:3">
      <c r="A5" t="s">
        <v>121</v>
      </c>
      <c r="B5" s="15" t="s">
        <v>122</v>
      </c>
      <c r="C5" t="s">
        <v>123</v>
      </c>
    </row>
    <row r="6" spans="1:3">
      <c r="A6" t="s">
        <v>96</v>
      </c>
      <c r="B6" s="15" t="s">
        <v>124</v>
      </c>
      <c r="C6" t="s">
        <v>125</v>
      </c>
    </row>
    <row r="7" spans="1:3">
      <c r="A7" t="s">
        <v>125</v>
      </c>
      <c r="B7" s="15" t="s">
        <v>126</v>
      </c>
      <c r="C7" t="s">
        <v>123</v>
      </c>
    </row>
    <row r="8" spans="1:3">
      <c r="A8" t="s">
        <v>101</v>
      </c>
      <c r="B8" s="15" t="s">
        <v>127</v>
      </c>
      <c r="C8" t="s">
        <v>125</v>
      </c>
    </row>
    <row r="15" spans="1:3">
      <c r="A15" t="s">
        <v>68</v>
      </c>
      <c r="B15" s="5"/>
    </row>
    <row r="16" spans="1:3">
      <c r="B16" s="5"/>
    </row>
    <row r="17" spans="1:3">
      <c r="A17" t="s">
        <v>125</v>
      </c>
      <c r="B17" s="7" t="s">
        <v>128</v>
      </c>
      <c r="C17" t="s">
        <v>123</v>
      </c>
    </row>
    <row r="18" spans="1:3">
      <c r="A18" t="s">
        <v>121</v>
      </c>
      <c r="B18" s="7" t="s">
        <v>129</v>
      </c>
      <c r="C18" t="s">
        <v>105</v>
      </c>
    </row>
    <row r="19" spans="1:3">
      <c r="A19" t="s">
        <v>131</v>
      </c>
      <c r="B19" s="7" t="s">
        <v>130</v>
      </c>
      <c r="C19" t="s">
        <v>16</v>
      </c>
    </row>
    <row r="20" spans="1:3">
      <c r="A20" t="s">
        <v>107</v>
      </c>
      <c r="B20" s="7" t="s">
        <v>132</v>
      </c>
      <c r="C20" t="s">
        <v>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Points record</vt:lpstr>
      <vt:lpstr>Match scores</vt:lpstr>
      <vt:lpstr>T2</vt:lpstr>
      <vt:lpstr>T3</vt:lpstr>
      <vt:lpstr>Dev T1</vt:lpstr>
      <vt:lpstr>T4</vt:lpstr>
      <vt:lpstr>T5</vt:lpstr>
      <vt:lpstr>T6</vt:lpstr>
      <vt:lpstr>Dev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Westwood</dc:creator>
  <cp:lastModifiedBy>Victoria Westwood</cp:lastModifiedBy>
  <cp:lastPrinted>2022-04-01T14:12:19Z</cp:lastPrinted>
  <dcterms:created xsi:type="dcterms:W3CDTF">2021-10-02T22:09:22Z</dcterms:created>
  <dcterms:modified xsi:type="dcterms:W3CDTF">2022-04-05T21:34:09Z</dcterms:modified>
</cp:coreProperties>
</file>